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ómo usar" state="visible" r:id="rId4"/>
    <sheet sheetId="2" name="Deuda de clientes" state="visible" r:id="rId5"/>
    <sheet sheetId="3" name="Stock inmovilizado" state="visible" r:id="rId6"/>
    <sheet sheetId="4" name="Tablero semanal" state="visible" r:id="rId7"/>
  </sheets>
  <calcPr calcId="171027" fullCalcOnLoad="1"/>
</workbook>
</file>

<file path=xl/sharedStrings.xml><?xml version="1.0" encoding="utf-8"?>
<sst xmlns="http://schemas.openxmlformats.org/spreadsheetml/2006/main" count="98" uniqueCount="91">
  <si>
    <t>Tablero semanal — los 5 números</t>
  </si>
  <si>
    <t>Ventas, margen, caja, deuda de clientes y stock inmovilizado. Cinco números, una vez por semana, siempre el mismo día.</t>
  </si>
  <si>
    <t>Con inflación, un comercio que revisa sus números una vez por trimestre está decidiendo con el diario de la semana pasada.</t>
  </si>
  <si>
    <t>Paso a paso</t>
  </si>
  <si>
    <t>1.</t>
  </si>
  <si>
    <t>Elegí un día fijo de la semana. Lunes a la mañana funciona bien.</t>
  </si>
  <si>
    <t>2.</t>
  </si>
  <si>
    <t>Cargá en el Tablero las ventas y el costo de lo vendido de la semana. El margen se calcula solo.</t>
  </si>
  <si>
    <t>3.</t>
  </si>
  <si>
    <t>Cargá la plata disponible hoy: efectivo + cuentas bancarias + saldo de billeteras. No sólo el efectivo del local.</t>
  </si>
  <si>
    <t>4.</t>
  </si>
  <si>
    <t>Cargá los comprobantes impagos de clientes en la hoja Deuda de clientes. El total y la parte con más de 30 días vuelven al Tablero solos.</t>
  </si>
  <si>
    <t>5.</t>
  </si>
  <si>
    <t>Cargá los productos que no rotan en la hoja Stock inmovilizado. Te dice cuánto capital tenés dormido.</t>
  </si>
  <si>
    <t>6.</t>
  </si>
  <si>
    <t>Mirá la columna «Ventas vs semana anterior». Dos caídas seguidas son una alerta; cuatro son una tendencia.</t>
  </si>
  <si>
    <t>Las fórmulas que ya trae</t>
  </si>
  <si>
    <t>Fórmula</t>
  </si>
  <si>
    <t>Qué hace</t>
  </si>
  <si>
    <t>=(C3-D3)/C3</t>
  </si>
  <si>
    <t>Margen bruto: (ventas − costo de lo vendido) ÷ ventas.</t>
  </si>
  <si>
    <t>=C4/C3-1</t>
  </si>
  <si>
    <t>Variación contra la semana anterior.</t>
  </si>
  <si>
    <t>=SUMAR.SI('Deuda de clientes'!$H:$H; "+30 días"; 'Deuda de clientes'!$F:$F)</t>
  </si>
  <si>
    <t>Cuánto de lo que te deben tiene más de 30 días.</t>
  </si>
  <si>
    <t>=SUMAR.SI('Stock inmovilizado'!$H:$H; "SÍ"; 'Stock inmovilizado'!$G:$G)</t>
  </si>
  <si>
    <t>Capital parado en productos que no rotan.</t>
  </si>
  <si>
    <t>=HOY()-E2</t>
  </si>
  <si>
    <t>Días de atraso y días sin vender.</t>
  </si>
  <si>
    <t>Las fórmulas se ven en castellano (=SUMA, =SI, =BUSCARV) si tu Excel está en castellano. Google Sheets y LibreOffice también las abren.</t>
  </si>
  <si>
    <t>Antes de usarla</t>
  </si>
  <si>
    <t>•  El margen que creés tener y el que tenés suelen ser distintos, sobre todo si los costos de reposición suben y la lista de precios quedó vieja.</t>
  </si>
  <si>
    <t>•  Un comercio con margen del 30% que ajusta precios 45 días tarde, con inflación del 3% mensual, pierde alrededor de 4,5 puntos de margen sin darse cuenta.</t>
  </si>
  <si>
    <t>•  La cobranza que no se reclama en 30 días se cobra a valor licuado. Cobrar tarde es vender más barato.</t>
  </si>
  <si>
    <t>•  Esta planilla sirve para arrancar. El límite aparece cuando los cinco números dependen de que alguien cargue todo a mano: los números quedan viejos y la rutina se abandona a la tercera semana.</t>
  </si>
  <si>
    <t>Plantilla gratuita de PymeInteligente — https://pymeinteligente.com.ar</t>
  </si>
  <si>
    <t>Usala, copiala y compartila. Si el negocio te queda grande para una planilla, el sistema hace todo esto solo.</t>
  </si>
  <si>
    <t>Cliente</t>
  </si>
  <si>
    <t>Comprobante</t>
  </si>
  <si>
    <t>Fecha</t>
  </si>
  <si>
    <t>Vencimiento</t>
  </si>
  <si>
    <t>Importe</t>
  </si>
  <si>
    <t>Saldo pendiente</t>
  </si>
  <si>
    <t>Días de atraso</t>
  </si>
  <si>
    <t>Tramo</t>
  </si>
  <si>
    <t>Ferretería San Martín</t>
  </si>
  <si>
    <t>Factura A 0001-00001234</t>
  </si>
  <si>
    <t>Corralón del Oeste</t>
  </si>
  <si>
    <t>Factura A 0001-00001301</t>
  </si>
  <si>
    <t>Taller Gómez</t>
  </si>
  <si>
    <t>Factura B 0002-00000877</t>
  </si>
  <si>
    <t>Kiosco La Esquina</t>
  </si>
  <si>
    <t>Factura B 0002-00000912</t>
  </si>
  <si>
    <t>Factura A 0001-00001355</t>
  </si>
  <si>
    <t>TOTALES</t>
  </si>
  <si>
    <t>Código</t>
  </si>
  <si>
    <t>Producto</t>
  </si>
  <si>
    <t>Costo unitario</t>
  </si>
  <si>
    <t>Cantidad</t>
  </si>
  <si>
    <t>Última venta</t>
  </si>
  <si>
    <t>Días sin vender</t>
  </si>
  <si>
    <t>Capital parado</t>
  </si>
  <si>
    <t>¿Inmovilizado?</t>
  </si>
  <si>
    <t>AC-7018-25</t>
  </si>
  <si>
    <t>Electrodo 7018 de 2,5 mm (kg)</t>
  </si>
  <si>
    <t>GUA-NIT-M</t>
  </si>
  <si>
    <t>Guantes de nitrilo talle M (par)</t>
  </si>
  <si>
    <t>CAN-PVC-110</t>
  </si>
  <si>
    <t>Caño de PVC 110 mm x 4 m</t>
  </si>
  <si>
    <t>MAN-RIE-15</t>
  </si>
  <si>
    <t>Manguera de riego 15 m</t>
  </si>
  <si>
    <t>PIN-LAT-4L</t>
  </si>
  <si>
    <t>Pintura látex interior 4 L</t>
  </si>
  <si>
    <t>La celda H de la fila TOTALES es el capital parado: lo que tenés dormido en productos que no rotan hace 60 días o más.</t>
  </si>
  <si>
    <t>Semana desde</t>
  </si>
  <si>
    <t>Semana hasta</t>
  </si>
  <si>
    <t>1. Ventas</t>
  </si>
  <si>
    <t>Costo de lo vendido</t>
  </si>
  <si>
    <t>2. Margen bruto</t>
  </si>
  <si>
    <t>Margen %</t>
  </si>
  <si>
    <t>Ventas vs semana anterior</t>
  </si>
  <si>
    <t>3. Caja y bancos</t>
  </si>
  <si>
    <t>4. Deuda de clientes</t>
  </si>
  <si>
    <t>De eso, con +30 días</t>
  </si>
  <si>
    <t>5. Stock inmovilizado</t>
  </si>
  <si>
    <t>Nota de la semana</t>
  </si>
  <si>
    <t/>
  </si>
  <si>
    <t>Semana corta por feriado.</t>
  </si>
  <si>
    <t>Segunda caída seguida: revisar precios y stock de los más vendidos.</t>
  </si>
  <si>
    <t>TOTALES / PROMEDIOS</t>
  </si>
  <si>
    <t>Las columnas 4 y 5 de la última semana salen de las hojas Deuda de clientes y Stock inmovilizado. Al cargar una semana nueva, copiá esas tres fórmulas a la fila nueva.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</si>
</sst>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/mm/yyyy"/>
    <numFmt numFmtId="165" formatCode="&quot;$&quot;#,##0.00"/>
    <numFmt numFmtId="166" formatCode="#,##0.##"/>
    <numFmt numFmtId="167" formatCode="0.0%"/>
  </numFmts>
  <fonts count="13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374151"/>
      <sz val="11"/>
    </font>
    <font>
      <b/>
      <color rgb="FF065F46"/>
      <sz val="12"/>
    </font>
    <font>
      <b/>
      <sz val="11"/>
    </font>
    <font>
      <b/>
      <color rgb="FFFFFFFF"/>
      <sz val="10"/>
    </font>
    <font>
      <color rgb="FF065F46"/>
      <sz val="10"/>
      <name val="Consolas"/>
    </font>
    <font>
      <i/>
      <color rgb="FF6B7280"/>
      <sz val="10"/>
    </font>
    <font>
      <i/>
      <u/>
      <color rgb="FF4F46E5"/>
      <sz val="10"/>
    </font>
    <font>
      <color rgb="FF6B7280"/>
      <sz val="9"/>
    </font>
    <font>
      <b/>
      <sz val="10"/>
    </font>
    <font>
      <i/>
      <u/>
      <color rgb="FF4F46E5"/>
      <sz val="9"/>
    </font>
    <font>
      <i/>
      <color rgb="FF6B7280"/>
      <sz val="9"/>
    </font>
  </fonts>
  <fills count="4">
    <fill>
      <patternFill patternType="none"/>
    </fill>
    <fill>
      <patternFill patternType="gray125"/>
    </fill>
    <fill>
      <patternFill patternType="solid">
        <fgColor rgb="FF1F293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  <border>
      <left/>
      <right/>
      <top style="medium">
        <color rgb="FF1F2937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0" fillId="0" borderId="0" xfId="0" applyAlignment="1">
      <alignment vertical="top" wrapText="1"/>
    </xf>
    <xf numFmtId="0" fontId="5" fillId="2" borderId="0" xfId="0" applyFont="1" applyFill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2" borderId="0" xfId="0" applyFont="1" applyFill="1" applyAlignment="1">
      <alignment horizontal="center" vertical="center" wrapText="1"/>
    </xf>
    <xf numFmtId="0" fontId="0" fillId="0" borderId="1" xfId="0" applyBorder="1"/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/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/>
    <xf numFmtId="3" fontId="10" fillId="3" borderId="2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0" fontId="11" fillId="0" borderId="1" xfId="0" applyFont="1" applyBorder="1"/>
    <xf numFmtId="166" fontId="0" fillId="0" borderId="1" xfId="0" applyNumberFormat="1" applyBorder="1" applyAlignment="1">
      <alignment horizontal="center" vertical="center"/>
    </xf>
    <xf numFmtId="166" fontId="10" fillId="3" borderId="2" xfId="0" applyNumberFormat="1" applyFont="1" applyFill="1" applyBorder="1" applyAlignment="1">
      <alignment horizontal="center" vertical="center"/>
    </xf>
    <xf numFmtId="0" fontId="12" fillId="0" borderId="1" xfId="0" applyFont="1" applyBorder="1"/>
    <xf numFmtId="167" fontId="0" fillId="0" borderId="1" xfId="0" applyNumberFormat="1" applyBorder="1" applyAlignment="1">
      <alignment horizontal="center" vertical="center"/>
    </xf>
    <xf numFmtId="167" fontId="10" fillId="3" borderId="2" xfId="0" applyNumberFormat="1" applyFont="1" applyFill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pymeinteligente.com.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4F46E5"/>
  </sheetPr>
  <dimension ref="B2:C3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46" customWidth="1"/>
    <col min="3" max="3" width="78" customWidth="1"/>
  </cols>
  <sheetData>
    <row r="2" ht="26" customHeight="1" spans="2:3" x14ac:dyDescent="0.25">
      <c r="B2" s="1" t="s">
        <v>0</v>
      </c>
      <c r="C2" s="1"/>
    </row>
    <row r="4" ht="32" customHeight="1" spans="2:3" x14ac:dyDescent="0.25">
      <c r="B4" s="2" t="s">
        <v>1</v>
      </c>
      <c r="C4" s="2"/>
    </row>
    <row r="5" ht="32" customHeight="1" spans="2:3" x14ac:dyDescent="0.25">
      <c r="B5" s="2" t="s">
        <v>2</v>
      </c>
      <c r="C5" s="2"/>
    </row>
    <row r="7" spans="2:2" x14ac:dyDescent="0.25">
      <c r="B7" s="3" t="s">
        <v>3</v>
      </c>
    </row>
    <row r="8" ht="18" customHeight="1" spans="2:3" x14ac:dyDescent="0.25">
      <c r="B8" s="4" t="s">
        <v>4</v>
      </c>
      <c r="C8" s="5" t="s">
        <v>5</v>
      </c>
    </row>
    <row r="9" ht="30" customHeight="1" spans="2:3" x14ac:dyDescent="0.25">
      <c r="B9" s="4" t="s">
        <v>6</v>
      </c>
      <c r="C9" s="5" t="s">
        <v>7</v>
      </c>
    </row>
    <row r="10" ht="30" customHeight="1" spans="2:3" x14ac:dyDescent="0.25">
      <c r="B10" s="4" t="s">
        <v>8</v>
      </c>
      <c r="C10" s="5" t="s">
        <v>9</v>
      </c>
    </row>
    <row r="11" ht="30" customHeight="1" spans="2:3" x14ac:dyDescent="0.25">
      <c r="B11" s="4" t="s">
        <v>10</v>
      </c>
      <c r="C11" s="5" t="s">
        <v>11</v>
      </c>
    </row>
    <row r="12" ht="30" customHeight="1" spans="2:3" x14ac:dyDescent="0.25">
      <c r="B12" s="4" t="s">
        <v>12</v>
      </c>
      <c r="C12" s="5" t="s">
        <v>13</v>
      </c>
    </row>
    <row r="13" ht="30" customHeight="1" spans="2:3" x14ac:dyDescent="0.25">
      <c r="B13" s="4" t="s">
        <v>14</v>
      </c>
      <c r="C13" s="5" t="s">
        <v>15</v>
      </c>
    </row>
    <row r="15" spans="2:2" x14ac:dyDescent="0.25">
      <c r="B15" s="3" t="s">
        <v>16</v>
      </c>
    </row>
    <row r="16" spans="2:3" x14ac:dyDescent="0.25">
      <c r="B16" s="6" t="s">
        <v>17</v>
      </c>
      <c r="C16" s="6" t="s">
        <v>18</v>
      </c>
    </row>
    <row r="17" ht="18" customHeight="1" spans="2:3" x14ac:dyDescent="0.25">
      <c r="B17" s="7" t="s">
        <v>19</v>
      </c>
      <c r="C17" s="5" t="s">
        <v>20</v>
      </c>
    </row>
    <row r="18" ht="18" customHeight="1" spans="2:3" x14ac:dyDescent="0.25">
      <c r="B18" s="7" t="s">
        <v>21</v>
      </c>
      <c r="C18" s="5" t="s">
        <v>22</v>
      </c>
    </row>
    <row r="19" ht="30" customHeight="1" spans="2:3" x14ac:dyDescent="0.25">
      <c r="B19" s="7" t="s">
        <v>23</v>
      </c>
      <c r="C19" s="5" t="s">
        <v>24</v>
      </c>
    </row>
    <row r="20" ht="30" customHeight="1" spans="2:3" x14ac:dyDescent="0.25">
      <c r="B20" s="7" t="s">
        <v>25</v>
      </c>
      <c r="C20" s="5" t="s">
        <v>26</v>
      </c>
    </row>
    <row r="21" ht="18" customHeight="1" spans="2:3" x14ac:dyDescent="0.25">
      <c r="B21" s="7" t="s">
        <v>27</v>
      </c>
      <c r="C21" s="5" t="s">
        <v>28</v>
      </c>
    </row>
    <row r="23" ht="30" customHeight="1" spans="2:3" x14ac:dyDescent="0.25">
      <c r="B23" s="8" t="s">
        <v>29</v>
      </c>
      <c r="C23" s="8"/>
    </row>
    <row r="25" spans="2:2" x14ac:dyDescent="0.25">
      <c r="B25" s="3" t="s">
        <v>30</v>
      </c>
    </row>
    <row r="26" ht="32" customHeight="1" spans="2:3" x14ac:dyDescent="0.25">
      <c r="B26" s="5" t="s">
        <v>31</v>
      </c>
      <c r="C26" s="5"/>
    </row>
    <row r="27" ht="32" customHeight="1" spans="2:3" x14ac:dyDescent="0.25">
      <c r="B27" s="5" t="s">
        <v>32</v>
      </c>
      <c r="C27" s="5"/>
    </row>
    <row r="28" ht="18" customHeight="1" spans="2:3" x14ac:dyDescent="0.25">
      <c r="B28" s="5" t="s">
        <v>33</v>
      </c>
      <c r="C28" s="5"/>
    </row>
    <row r="29" ht="32" customHeight="1" spans="2:3" x14ac:dyDescent="0.25">
      <c r="B29" s="5" t="s">
        <v>34</v>
      </c>
      <c r="C29" s="5"/>
    </row>
    <row r="32" spans="2:3" x14ac:dyDescent="0.25">
      <c r="B32" s="9" t="s">
        <v>35</v>
      </c>
      <c r="C32" s="9"/>
    </row>
    <row r="33" spans="2:3" x14ac:dyDescent="0.25">
      <c r="B33" s="10" t="s">
        <v>36</v>
      </c>
      <c r="C33" s="10"/>
    </row>
  </sheetData>
  <mergeCells count="10">
    <mergeCell ref="B2:C2"/>
    <mergeCell ref="B4:C4"/>
    <mergeCell ref="B5:C5"/>
    <mergeCell ref="B23:C23"/>
    <mergeCell ref="B26:C26"/>
    <mergeCell ref="B27:C27"/>
    <mergeCell ref="B28:C28"/>
    <mergeCell ref="B29:C29"/>
    <mergeCell ref="B32:C32"/>
    <mergeCell ref="B33:C33"/>
  </mergeCells>
  <hyperlinks>
    <hyperlink ref="B3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4" customWidth="1"/>
    <col min="3" max="4" width="12" customWidth="1"/>
    <col min="5" max="6" width="14" customWidth="1"/>
    <col min="7" max="7" width="12" customWidth="1"/>
    <col min="8" max="8" width="14" customWidth="1"/>
  </cols>
  <sheetData>
    <row r="1" ht="32" customHeight="1" spans="1:8" x14ac:dyDescent="0.25">
      <c r="A1" s="11" t="s">
        <v>37</v>
      </c>
      <c r="B1" s="11" t="s">
        <v>38</v>
      </c>
      <c r="C1" s="11" t="s">
        <v>39</v>
      </c>
      <c r="D1" s="11" t="s">
        <v>40</v>
      </c>
      <c r="E1" s="11" t="s">
        <v>41</v>
      </c>
      <c r="F1" s="11" t="s">
        <v>42</v>
      </c>
      <c r="G1" s="11" t="s">
        <v>43</v>
      </c>
      <c r="H1" s="11" t="s">
        <v>44</v>
      </c>
    </row>
    <row r="2" spans="1:8" x14ac:dyDescent="0.25">
      <c r="A2" s="12" t="s">
        <v>45</v>
      </c>
      <c r="B2" s="12" t="s">
        <v>46</v>
      </c>
      <c r="C2" s="13">
        <v>46218</v>
      </c>
      <c r="D2" s="13">
        <v>46248</v>
      </c>
      <c r="E2" s="14">
        <v>140000</v>
      </c>
      <c r="F2" s="14">
        <v>40000</v>
      </c>
      <c r="G2" s="15">
        <f>IF($F2&lt;=0,0,MAX(0,TODAY()-$D2))</f>
      </c>
      <c r="H2" s="16">
        <f>IF($F2&lt;=0,"Cancelado",IF($G2=0,"Al día",IF($G2&lt;=30,"1 a 30 días","+30 días")))</f>
      </c>
    </row>
    <row r="3" spans="1:8" x14ac:dyDescent="0.25">
      <c r="A3" s="12" t="s">
        <v>47</v>
      </c>
      <c r="B3" s="12" t="s">
        <v>48</v>
      </c>
      <c r="C3" s="13">
        <v>46236</v>
      </c>
      <c r="D3" s="13">
        <v>46266</v>
      </c>
      <c r="E3" s="14">
        <v>185000</v>
      </c>
      <c r="F3" s="14">
        <v>185000</v>
      </c>
      <c r="G3" s="15">
        <f>IF($F3&lt;=0,0,MAX(0,TODAY()-$D3))</f>
      </c>
      <c r="H3" s="16">
        <f>IF($F3&lt;=0,"Cancelado",IF($G3=0,"Al día",IF($G3&lt;=30,"1 a 30 días","+30 días")))</f>
      </c>
    </row>
    <row r="4" spans="1:8" x14ac:dyDescent="0.25">
      <c r="A4" s="12" t="s">
        <v>49</v>
      </c>
      <c r="B4" s="12" t="s">
        <v>50</v>
      </c>
      <c r="C4" s="13">
        <v>46254</v>
      </c>
      <c r="D4" s="13">
        <v>46264</v>
      </c>
      <c r="E4" s="14">
        <v>62500</v>
      </c>
      <c r="F4" s="14">
        <v>62500</v>
      </c>
      <c r="G4" s="15">
        <f>IF($F4&lt;=0,0,MAX(0,TODAY()-$D4))</f>
      </c>
      <c r="H4" s="16">
        <f>IF($F4&lt;=0,"Cancelado",IF($G4=0,"Al día",IF($G4&lt;=30,"1 a 30 días","+30 días")))</f>
      </c>
    </row>
    <row r="5" spans="1:8" x14ac:dyDescent="0.25">
      <c r="A5" s="12" t="s">
        <v>51</v>
      </c>
      <c r="B5" s="12" t="s">
        <v>52</v>
      </c>
      <c r="C5" s="13">
        <v>46283</v>
      </c>
      <c r="D5" s="13">
        <v>46297</v>
      </c>
      <c r="E5" s="14">
        <v>28400</v>
      </c>
      <c r="F5" s="14">
        <v>28400</v>
      </c>
      <c r="G5" s="15">
        <f>IF($F5&lt;=0,0,MAX(0,TODAY()-$D5))</f>
      </c>
      <c r="H5" s="16">
        <f>IF($F5&lt;=0,"Cancelado",IF($G5=0,"Al día",IF($G5&lt;=30,"1 a 30 días","+30 días")))</f>
      </c>
    </row>
    <row r="6" spans="1:8" x14ac:dyDescent="0.25">
      <c r="A6" s="12" t="s">
        <v>47</v>
      </c>
      <c r="B6" s="12" t="s">
        <v>53</v>
      </c>
      <c r="C6" s="13">
        <v>46270</v>
      </c>
      <c r="D6" s="13">
        <v>46300</v>
      </c>
      <c r="E6" s="14">
        <v>96000</v>
      </c>
      <c r="F6" s="14">
        <v>96000</v>
      </c>
      <c r="G6" s="15">
        <f>IF($F6&lt;=0,0,MAX(0,TODAY()-$D6))</f>
      </c>
      <c r="H6" s="16">
        <f>IF($F6&lt;=0,"Cancelado",IF($G6=0,"Al día",IF($G6&lt;=30,"1 a 30 días","+30 días")))</f>
      </c>
    </row>
    <row r="7" ht="22" customHeight="1" spans="1:8" x14ac:dyDescent="0.25">
      <c r="A7" s="17" t="s">
        <v>54</v>
      </c>
      <c r="B7" s="17"/>
      <c r="C7" s="18"/>
      <c r="D7" s="18"/>
      <c r="E7" s="19">
        <f>SUM(E2:E6)</f>
      </c>
      <c r="F7" s="19">
        <f>SUM(F2:F6)</f>
      </c>
      <c r="G7" s="20"/>
      <c r="H7" s="21">
        <f>SUMIF(H2:H6,"+30 días",F2:F6)</f>
      </c>
    </row>
    <row r="8" spans="1:8" x14ac:dyDescent="0.25">
      <c r="A8" s="12"/>
      <c r="B8" s="12"/>
      <c r="C8" s="13"/>
      <c r="D8" s="13"/>
      <c r="E8" s="14"/>
      <c r="F8" s="14"/>
      <c r="G8" s="15"/>
      <c r="H8" s="16"/>
    </row>
    <row r="9" spans="1:8" x14ac:dyDescent="0.25">
      <c r="A9" s="22" t="s">
        <v>35</v>
      </c>
      <c r="B9" s="12"/>
      <c r="C9" s="13"/>
      <c r="D9" s="13"/>
      <c r="E9" s="14"/>
      <c r="F9" s="14"/>
      <c r="G9" s="15"/>
      <c r="H9" s="16"/>
    </row>
    <row r="10" spans="1:8" x14ac:dyDescent="0.25">
      <c r="A10" s="12"/>
      <c r="B10" s="12"/>
      <c r="C10" s="13"/>
      <c r="D10" s="13"/>
      <c r="E10" s="14"/>
      <c r="F10" s="14"/>
      <c r="G10" s="15"/>
      <c r="H10" s="16"/>
    </row>
    <row r="11" spans="1:8" x14ac:dyDescent="0.25">
      <c r="A11" s="12"/>
      <c r="B11" s="12"/>
      <c r="C11" s="13"/>
      <c r="D11" s="13"/>
      <c r="E11" s="14"/>
      <c r="F11" s="14"/>
      <c r="G11" s="15"/>
      <c r="H11" s="16"/>
    </row>
    <row r="12" spans="1:8" x14ac:dyDescent="0.25">
      <c r="A12" s="12"/>
      <c r="B12" s="12"/>
      <c r="C12" s="13"/>
      <c r="D12" s="13"/>
      <c r="E12" s="14"/>
      <c r="F12" s="14"/>
      <c r="G12" s="15"/>
      <c r="H12" s="16"/>
    </row>
    <row r="13" spans="1:8" x14ac:dyDescent="0.25">
      <c r="A13" s="12"/>
      <c r="B13" s="12"/>
      <c r="C13" s="13"/>
      <c r="D13" s="13"/>
      <c r="E13" s="14"/>
      <c r="F13" s="14"/>
      <c r="G13" s="15"/>
      <c r="H13" s="16"/>
    </row>
    <row r="14" spans="1:8" x14ac:dyDescent="0.25">
      <c r="A14" s="12"/>
      <c r="B14" s="12"/>
      <c r="C14" s="13"/>
      <c r="D14" s="13"/>
      <c r="E14" s="14"/>
      <c r="F14" s="14"/>
      <c r="G14" s="15"/>
      <c r="H14" s="16"/>
    </row>
    <row r="15" spans="1:8" x14ac:dyDescent="0.25">
      <c r="A15" s="12"/>
      <c r="B15" s="12"/>
      <c r="C15" s="13"/>
      <c r="D15" s="13"/>
      <c r="E15" s="14"/>
      <c r="F15" s="14"/>
      <c r="G15" s="15"/>
      <c r="H15" s="16"/>
    </row>
    <row r="16" spans="1:8" x14ac:dyDescent="0.25">
      <c r="A16" s="12"/>
      <c r="B16" s="12"/>
      <c r="C16" s="13"/>
      <c r="D16" s="13"/>
      <c r="E16" s="14"/>
      <c r="F16" s="14"/>
      <c r="G16" s="15"/>
      <c r="H16" s="16"/>
    </row>
    <row r="17" spans="1:8" x14ac:dyDescent="0.25">
      <c r="A17" s="12"/>
      <c r="B17" s="12"/>
      <c r="C17" s="13"/>
      <c r="D17" s="13"/>
      <c r="E17" s="14"/>
      <c r="F17" s="14"/>
      <c r="G17" s="15"/>
      <c r="H17" s="16"/>
    </row>
    <row r="18" spans="1:8" x14ac:dyDescent="0.25">
      <c r="A18" s="12"/>
      <c r="B18" s="12"/>
      <c r="C18" s="13"/>
      <c r="D18" s="13"/>
      <c r="E18" s="14"/>
      <c r="F18" s="14"/>
      <c r="G18" s="15"/>
      <c r="H18" s="16"/>
    </row>
    <row r="19" spans="1:8" x14ac:dyDescent="0.25">
      <c r="A19" s="12"/>
      <c r="B19" s="12"/>
      <c r="C19" s="13"/>
      <c r="D19" s="13"/>
      <c r="E19" s="14"/>
      <c r="F19" s="14"/>
      <c r="G19" s="15"/>
      <c r="H19" s="16"/>
    </row>
    <row r="20" spans="1:8" x14ac:dyDescent="0.25">
      <c r="A20" s="12"/>
      <c r="B20" s="12"/>
      <c r="C20" s="13"/>
      <c r="D20" s="13"/>
      <c r="E20" s="14"/>
      <c r="F20" s="14"/>
      <c r="G20" s="15"/>
      <c r="H20" s="16"/>
    </row>
    <row r="21" spans="1:8" x14ac:dyDescent="0.25">
      <c r="A21" s="12"/>
      <c r="B21" s="12"/>
      <c r="C21" s="13"/>
      <c r="D21" s="13"/>
      <c r="E21" s="14"/>
      <c r="F21" s="14"/>
      <c r="G21" s="15"/>
      <c r="H21" s="16"/>
    </row>
    <row r="22" spans="1:8" x14ac:dyDescent="0.25">
      <c r="A22" s="12"/>
      <c r="B22" s="12"/>
      <c r="C22" s="13"/>
      <c r="D22" s="13"/>
      <c r="E22" s="14"/>
      <c r="F22" s="14"/>
      <c r="G22" s="15"/>
      <c r="H22" s="16"/>
    </row>
    <row r="23" spans="1:8" x14ac:dyDescent="0.25">
      <c r="A23" s="12"/>
      <c r="B23" s="12"/>
      <c r="C23" s="13"/>
      <c r="D23" s="13"/>
      <c r="E23" s="14"/>
      <c r="F23" s="14"/>
      <c r="G23" s="15"/>
      <c r="H23" s="16"/>
    </row>
    <row r="24" spans="1:8" x14ac:dyDescent="0.25">
      <c r="A24" s="12"/>
      <c r="B24" s="12"/>
      <c r="C24" s="13"/>
      <c r="D24" s="13"/>
      <c r="E24" s="14"/>
      <c r="F24" s="14"/>
      <c r="G24" s="15"/>
      <c r="H24" s="16"/>
    </row>
    <row r="25" spans="1:8" x14ac:dyDescent="0.25">
      <c r="A25" s="12"/>
      <c r="B25" s="12"/>
      <c r="C25" s="13"/>
      <c r="D25" s="13"/>
      <c r="E25" s="14"/>
      <c r="F25" s="14"/>
      <c r="G25" s="15"/>
      <c r="H25" s="16"/>
    </row>
    <row r="26" spans="1:8" x14ac:dyDescent="0.25">
      <c r="A26" s="12"/>
      <c r="B26" s="12"/>
      <c r="C26" s="13"/>
      <c r="D26" s="13"/>
      <c r="E26" s="14"/>
      <c r="F26" s="14"/>
      <c r="G26" s="15"/>
      <c r="H26" s="16"/>
    </row>
  </sheetData>
  <autoFilter ref="A1:H1"/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34" customWidth="1"/>
    <col min="3" max="3" width="14" customWidth="1"/>
    <col min="4" max="4" width="11" customWidth="1"/>
    <col min="5" max="5" width="13" customWidth="1"/>
    <col min="6" max="6" width="12" customWidth="1"/>
    <col min="7" max="7" width="15" customWidth="1"/>
    <col min="8" max="8" width="13" customWidth="1"/>
  </cols>
  <sheetData>
    <row r="1" ht="32" customHeight="1" spans="1:8" x14ac:dyDescent="0.25">
      <c r="A1" s="11" t="s">
        <v>55</v>
      </c>
      <c r="B1" s="11" t="s">
        <v>56</v>
      </c>
      <c r="C1" s="11" t="s">
        <v>57</v>
      </c>
      <c r="D1" s="11" t="s">
        <v>58</v>
      </c>
      <c r="E1" s="11" t="s">
        <v>59</v>
      </c>
      <c r="F1" s="11" t="s">
        <v>60</v>
      </c>
      <c r="G1" s="11" t="s">
        <v>61</v>
      </c>
      <c r="H1" s="11" t="s">
        <v>62</v>
      </c>
    </row>
    <row r="2" spans="1:8" x14ac:dyDescent="0.25">
      <c r="A2" s="12" t="s">
        <v>63</v>
      </c>
      <c r="B2" s="12" t="s">
        <v>64</v>
      </c>
      <c r="C2" s="14">
        <v>8500</v>
      </c>
      <c r="D2" s="23">
        <v>10</v>
      </c>
      <c r="E2" s="13">
        <v>46275</v>
      </c>
      <c r="F2" s="15">
        <f>IF($E2="","",TODAY()-$E2)</f>
      </c>
      <c r="G2" s="14">
        <f>$C2*$D2</f>
      </c>
      <c r="H2" s="16">
        <f>IF($F2="","",IF($F2&gt;=60,"SÍ",""))</f>
      </c>
    </row>
    <row r="3" spans="1:8" x14ac:dyDescent="0.25">
      <c r="A3" s="12" t="s">
        <v>65</v>
      </c>
      <c r="B3" s="12" t="s">
        <v>66</v>
      </c>
      <c r="C3" s="14">
        <v>1850</v>
      </c>
      <c r="D3" s="23">
        <v>36</v>
      </c>
      <c r="E3" s="13">
        <v>46274</v>
      </c>
      <c r="F3" s="15">
        <f>IF($E3="","",TODAY()-$E3)</f>
      </c>
      <c r="G3" s="14">
        <f>$C3*$D3</f>
      </c>
      <c r="H3" s="16">
        <f>IF($F3="","",IF($F3&gt;=60,"SÍ",""))</f>
      </c>
    </row>
    <row r="4" spans="1:8" x14ac:dyDescent="0.25">
      <c r="A4" s="12" t="s">
        <v>67</v>
      </c>
      <c r="B4" s="12" t="s">
        <v>68</v>
      </c>
      <c r="C4" s="14">
        <v>14200</v>
      </c>
      <c r="D4" s="23">
        <v>18</v>
      </c>
      <c r="E4" s="13">
        <v>46134</v>
      </c>
      <c r="F4" s="15">
        <f>IF($E4="","",TODAY()-$E4)</f>
      </c>
      <c r="G4" s="14">
        <f>$C4*$D4</f>
      </c>
      <c r="H4" s="16">
        <f>IF($F4="","",IF($F4&gt;=60,"SÍ",""))</f>
      </c>
    </row>
    <row r="5" spans="1:8" x14ac:dyDescent="0.25">
      <c r="A5" s="12" t="s">
        <v>69</v>
      </c>
      <c r="B5" s="12" t="s">
        <v>70</v>
      </c>
      <c r="C5" s="14">
        <v>9600</v>
      </c>
      <c r="D5" s="23">
        <v>24</v>
      </c>
      <c r="E5" s="13">
        <v>46095</v>
      </c>
      <c r="F5" s="15">
        <f>IF($E5="","",TODAY()-$E5)</f>
      </c>
      <c r="G5" s="14">
        <f>$C5*$D5</f>
      </c>
      <c r="H5" s="16">
        <f>IF($F5="","",IF($F5&gt;=60,"SÍ",""))</f>
      </c>
    </row>
    <row r="6" spans="1:8" x14ac:dyDescent="0.25">
      <c r="A6" s="12" t="s">
        <v>71</v>
      </c>
      <c r="B6" s="12" t="s">
        <v>72</v>
      </c>
      <c r="C6" s="14">
        <v>22400</v>
      </c>
      <c r="D6" s="23">
        <v>9</v>
      </c>
      <c r="E6" s="13">
        <v>46175</v>
      </c>
      <c r="F6" s="15">
        <f>IF($E6="","",TODAY()-$E6)</f>
      </c>
      <c r="G6" s="14">
        <f>$C6*$D6</f>
      </c>
      <c r="H6" s="16">
        <f>IF($F6="","",IF($F6&gt;=60,"SÍ",""))</f>
      </c>
    </row>
    <row r="7" ht="22" customHeight="1" spans="1:8" x14ac:dyDescent="0.25">
      <c r="A7" s="17" t="s">
        <v>54</v>
      </c>
      <c r="B7" s="17"/>
      <c r="C7" s="19"/>
      <c r="D7" s="24"/>
      <c r="E7" s="18"/>
      <c r="F7" s="20"/>
      <c r="G7" s="19">
        <f>SUM(G2:G6)</f>
      </c>
      <c r="H7" s="21">
        <f>SUMIF(H2:H6,"SÍ",G2:G6)</f>
      </c>
    </row>
    <row r="8" spans="1:8" x14ac:dyDescent="0.25">
      <c r="A8" s="12"/>
      <c r="B8" s="12"/>
      <c r="C8" s="14"/>
      <c r="D8" s="23"/>
      <c r="E8" s="13"/>
      <c r="F8" s="15"/>
      <c r="G8" s="14"/>
      <c r="H8" s="16"/>
    </row>
    <row r="9" spans="1:8" x14ac:dyDescent="0.25">
      <c r="A9" s="25" t="s">
        <v>73</v>
      </c>
      <c r="B9" s="12"/>
      <c r="C9" s="14"/>
      <c r="D9" s="23"/>
      <c r="E9" s="13"/>
      <c r="F9" s="15"/>
      <c r="G9" s="14"/>
      <c r="H9" s="16"/>
    </row>
    <row r="10" spans="1:8" x14ac:dyDescent="0.25">
      <c r="A10" s="22" t="s">
        <v>35</v>
      </c>
      <c r="B10" s="12"/>
      <c r="C10" s="14"/>
      <c r="D10" s="23"/>
      <c r="E10" s="13"/>
      <c r="F10" s="15"/>
      <c r="G10" s="14"/>
      <c r="H10" s="16"/>
    </row>
    <row r="11" spans="1:8" x14ac:dyDescent="0.25">
      <c r="A11" s="12"/>
      <c r="B11" s="12"/>
      <c r="C11" s="14"/>
      <c r="D11" s="23"/>
      <c r="E11" s="13"/>
      <c r="F11" s="15"/>
      <c r="G11" s="14"/>
      <c r="H11" s="16"/>
    </row>
    <row r="12" spans="1:8" x14ac:dyDescent="0.25">
      <c r="A12" s="12"/>
      <c r="B12" s="12"/>
      <c r="C12" s="14"/>
      <c r="D12" s="23"/>
      <c r="E12" s="13"/>
      <c r="F12" s="15"/>
      <c r="G12" s="14"/>
      <c r="H12" s="16"/>
    </row>
    <row r="13" spans="1:8" x14ac:dyDescent="0.25">
      <c r="A13" s="12"/>
      <c r="B13" s="12"/>
      <c r="C13" s="14"/>
      <c r="D13" s="23"/>
      <c r="E13" s="13"/>
      <c r="F13" s="15"/>
      <c r="G13" s="14"/>
      <c r="H13" s="16"/>
    </row>
    <row r="14" spans="1:8" x14ac:dyDescent="0.25">
      <c r="A14" s="12"/>
      <c r="B14" s="12"/>
      <c r="C14" s="14"/>
      <c r="D14" s="23"/>
      <c r="E14" s="13"/>
      <c r="F14" s="15"/>
      <c r="G14" s="14"/>
      <c r="H14" s="16"/>
    </row>
    <row r="15" spans="1:8" x14ac:dyDescent="0.25">
      <c r="A15" s="12"/>
      <c r="B15" s="12"/>
      <c r="C15" s="14"/>
      <c r="D15" s="23"/>
      <c r="E15" s="13"/>
      <c r="F15" s="15"/>
      <c r="G15" s="14"/>
      <c r="H15" s="16"/>
    </row>
    <row r="16" spans="1:8" x14ac:dyDescent="0.25">
      <c r="A16" s="12"/>
      <c r="B16" s="12"/>
      <c r="C16" s="14"/>
      <c r="D16" s="23"/>
      <c r="E16" s="13"/>
      <c r="F16" s="15"/>
      <c r="G16" s="14"/>
      <c r="H16" s="16"/>
    </row>
    <row r="17" spans="1:8" x14ac:dyDescent="0.25">
      <c r="A17" s="12"/>
      <c r="B17" s="12"/>
      <c r="C17" s="14"/>
      <c r="D17" s="23"/>
      <c r="E17" s="13"/>
      <c r="F17" s="15"/>
      <c r="G17" s="14"/>
      <c r="H17" s="16"/>
    </row>
    <row r="18" spans="1:8" x14ac:dyDescent="0.25">
      <c r="A18" s="12"/>
      <c r="B18" s="12"/>
      <c r="C18" s="14"/>
      <c r="D18" s="23"/>
      <c r="E18" s="13"/>
      <c r="F18" s="15"/>
      <c r="G18" s="14"/>
      <c r="H18" s="16"/>
    </row>
    <row r="19" spans="1:8" x14ac:dyDescent="0.25">
      <c r="A19" s="12"/>
      <c r="B19" s="12"/>
      <c r="C19" s="14"/>
      <c r="D19" s="23"/>
      <c r="E19" s="13"/>
      <c r="F19" s="15"/>
      <c r="G19" s="14"/>
      <c r="H19" s="16"/>
    </row>
    <row r="20" spans="1:8" x14ac:dyDescent="0.25">
      <c r="A20" s="12"/>
      <c r="B20" s="12"/>
      <c r="C20" s="14"/>
      <c r="D20" s="23"/>
      <c r="E20" s="13"/>
      <c r="F20" s="15"/>
      <c r="G20" s="14"/>
      <c r="H20" s="16"/>
    </row>
    <row r="21" spans="1:8" x14ac:dyDescent="0.25">
      <c r="A21" s="12"/>
      <c r="B21" s="12"/>
      <c r="C21" s="14"/>
      <c r="D21" s="23"/>
      <c r="E21" s="13"/>
      <c r="F21" s="15"/>
      <c r="G21" s="14"/>
      <c r="H21" s="16"/>
    </row>
    <row r="22" spans="1:8" x14ac:dyDescent="0.25">
      <c r="A22" s="12"/>
      <c r="B22" s="12"/>
      <c r="C22" s="14"/>
      <c r="D22" s="23"/>
      <c r="E22" s="13"/>
      <c r="F22" s="15"/>
      <c r="G22" s="14"/>
      <c r="H22" s="16"/>
    </row>
    <row r="23" spans="1:8" x14ac:dyDescent="0.25">
      <c r="A23" s="12"/>
      <c r="B23" s="12"/>
      <c r="C23" s="14"/>
      <c r="D23" s="23"/>
      <c r="E23" s="13"/>
      <c r="F23" s="15"/>
      <c r="G23" s="14"/>
      <c r="H23" s="16"/>
    </row>
    <row r="24" spans="1:8" x14ac:dyDescent="0.25">
      <c r="A24" s="12"/>
      <c r="B24" s="12"/>
      <c r="C24" s="14"/>
      <c r="D24" s="23"/>
      <c r="E24" s="13"/>
      <c r="F24" s="15"/>
      <c r="G24" s="14"/>
      <c r="H24" s="16"/>
    </row>
    <row r="25" spans="1:8" x14ac:dyDescent="0.25">
      <c r="A25" s="12"/>
      <c r="B25" s="12"/>
      <c r="C25" s="14"/>
      <c r="D25" s="23"/>
      <c r="E25" s="13"/>
      <c r="F25" s="15"/>
      <c r="G25" s="14"/>
      <c r="H25" s="16"/>
    </row>
    <row r="26" spans="1:8" x14ac:dyDescent="0.25">
      <c r="A26" s="12"/>
      <c r="B26" s="12"/>
      <c r="C26" s="14"/>
      <c r="D26" s="23"/>
      <c r="E26" s="13"/>
      <c r="F26" s="15"/>
      <c r="G26" s="14"/>
      <c r="H26" s="16"/>
    </row>
  </sheetData>
  <autoFilter ref="A1:H1"/>
  <hyperlinks>
    <hyperlink ref="A10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65F46"/>
  </sheetPr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3" customWidth="1"/>
    <col min="3" max="3" width="16" customWidth="1"/>
    <col min="4" max="5" width="15" customWidth="1"/>
    <col min="6" max="6" width="11" customWidth="1"/>
    <col min="7" max="7" width="13" customWidth="1"/>
    <col min="8" max="9" width="16" customWidth="1"/>
    <col min="10" max="10" width="15" customWidth="1"/>
    <col min="11" max="11" width="16" customWidth="1"/>
    <col min="12" max="12" width="44" customWidth="1"/>
  </cols>
  <sheetData>
    <row r="1" ht="32" customHeight="1" spans="1:12" x14ac:dyDescent="0.25">
      <c r="A1" s="11" t="s">
        <v>74</v>
      </c>
      <c r="B1" s="11" t="s">
        <v>75</v>
      </c>
      <c r="C1" s="11" t="s">
        <v>76</v>
      </c>
      <c r="D1" s="11" t="s">
        <v>77</v>
      </c>
      <c r="E1" s="11" t="s">
        <v>78</v>
      </c>
      <c r="F1" s="11" t="s">
        <v>79</v>
      </c>
      <c r="G1" s="11" t="s">
        <v>80</v>
      </c>
      <c r="H1" s="11" t="s">
        <v>81</v>
      </c>
      <c r="I1" s="11" t="s">
        <v>82</v>
      </c>
      <c r="J1" s="11" t="s">
        <v>83</v>
      </c>
      <c r="K1" s="11" t="s">
        <v>84</v>
      </c>
      <c r="L1" s="11" t="s">
        <v>85</v>
      </c>
    </row>
    <row r="2" spans="1:12" x14ac:dyDescent="0.25">
      <c r="A2" s="13">
        <v>46266</v>
      </c>
      <c r="B2" s="13">
        <v>46272</v>
      </c>
      <c r="C2" s="14">
        <v>2180000</v>
      </c>
      <c r="D2" s="14">
        <v>1460000</v>
      </c>
      <c r="E2" s="14">
        <f>$C2-$D2</f>
      </c>
      <c r="F2" s="26">
        <f>IF($C2=0,"",($C2-$D2)/$C2)</f>
      </c>
      <c r="G2" s="26" t="s">
        <v>86</v>
      </c>
      <c r="H2" s="14">
        <v>1240000</v>
      </c>
      <c r="I2" s="14"/>
      <c r="J2" s="14"/>
      <c r="K2" s="14"/>
      <c r="L2" s="12" t="s">
        <v>86</v>
      </c>
    </row>
    <row r="3" spans="1:12" x14ac:dyDescent="0.25">
      <c r="A3" s="13">
        <v>46273</v>
      </c>
      <c r="B3" s="13">
        <v>46279</v>
      </c>
      <c r="C3" s="14">
        <v>2395000</v>
      </c>
      <c r="D3" s="14">
        <v>1580000</v>
      </c>
      <c r="E3" s="14">
        <f>$C3-$D3</f>
      </c>
      <c r="F3" s="26">
        <f>IF($C3=0,"",($C3-$D3)/$C3)</f>
      </c>
      <c r="G3" s="26">
        <f>IF($C2=0,"",$C3/$C2-1)</f>
      </c>
      <c r="H3" s="14">
        <v>1410000</v>
      </c>
      <c r="I3" s="14"/>
      <c r="J3" s="14"/>
      <c r="K3" s="14"/>
      <c r="L3" s="12" t="s">
        <v>86</v>
      </c>
    </row>
    <row r="4" spans="1:12" x14ac:dyDescent="0.25">
      <c r="A4" s="13">
        <v>46280</v>
      </c>
      <c r="B4" s="13">
        <v>46286</v>
      </c>
      <c r="C4" s="14">
        <v>2010000</v>
      </c>
      <c r="D4" s="14">
        <v>1355000</v>
      </c>
      <c r="E4" s="14">
        <f>$C4-$D4</f>
      </c>
      <c r="F4" s="26">
        <f>IF($C4=0,"",($C4-$D4)/$C4)</f>
      </c>
      <c r="G4" s="26">
        <f>IF($C3=0,"",$C4/$C3-1)</f>
      </c>
      <c r="H4" s="14">
        <v>1185000</v>
      </c>
      <c r="I4" s="14"/>
      <c r="J4" s="14"/>
      <c r="K4" s="14"/>
      <c r="L4" s="12" t="s">
        <v>87</v>
      </c>
    </row>
    <row r="5" spans="1:12" x14ac:dyDescent="0.25">
      <c r="A5" s="13">
        <v>46287</v>
      </c>
      <c r="B5" s="13">
        <v>46293</v>
      </c>
      <c r="C5" s="14">
        <v>1940000</v>
      </c>
      <c r="D5" s="14">
        <v>1330000</v>
      </c>
      <c r="E5" s="14">
        <f>$C5-$D5</f>
      </c>
      <c r="F5" s="26">
        <f>IF($C5=0,"",($C5-$D5)/$C5)</f>
      </c>
      <c r="G5" s="26">
        <f>IF($C4=0,"",$C5/$C4-1)</f>
      </c>
      <c r="H5" s="14">
        <v>1090000</v>
      </c>
      <c r="I5" s="14">
        <f>'Deuda de clientes'!F7</f>
      </c>
      <c r="J5" s="14">
        <f>'Deuda de clientes'!H7</f>
      </c>
      <c r="K5" s="14">
        <f>'Stock inmovilizado'!H7</f>
      </c>
      <c r="L5" s="12" t="s">
        <v>88</v>
      </c>
    </row>
    <row r="6" ht="22" customHeight="1" spans="1:12" x14ac:dyDescent="0.25">
      <c r="A6" s="18" t="s">
        <v>89</v>
      </c>
      <c r="B6" s="18"/>
      <c r="C6" s="19">
        <f>SUM(C2:C5)</f>
      </c>
      <c r="D6" s="19">
        <f>SUM(D2:D5)</f>
      </c>
      <c r="E6" s="19">
        <f>SUM(E2:E5)</f>
      </c>
      <c r="F6" s="27">
        <f>IF(C6=0,"",E6/C6)</f>
      </c>
      <c r="G6" s="27"/>
      <c r="H6" s="19"/>
      <c r="I6" s="19"/>
      <c r="J6" s="19"/>
      <c r="K6" s="19"/>
      <c r="L6" s="17"/>
    </row>
    <row r="7" spans="1:12" x14ac:dyDescent="0.25">
      <c r="A7" s="13"/>
      <c r="B7" s="13"/>
      <c r="C7" s="14"/>
      <c r="D7" s="14"/>
      <c r="E7" s="14"/>
      <c r="F7" s="26"/>
      <c r="G7" s="26"/>
      <c r="H7" s="14"/>
      <c r="I7" s="14"/>
      <c r="J7" s="14"/>
      <c r="K7" s="14"/>
      <c r="L7" s="12"/>
    </row>
    <row r="8" spans="1:12" x14ac:dyDescent="0.25">
      <c r="A8" s="28" t="s">
        <v>90</v>
      </c>
      <c r="B8" s="13"/>
      <c r="C8" s="14"/>
      <c r="D8" s="14"/>
      <c r="E8" s="14"/>
      <c r="F8" s="26"/>
      <c r="G8" s="26"/>
      <c r="H8" s="14"/>
      <c r="I8" s="14"/>
      <c r="J8" s="14"/>
      <c r="K8" s="14"/>
      <c r="L8" s="12"/>
    </row>
    <row r="9" spans="1:12" x14ac:dyDescent="0.25">
      <c r="A9" s="29" t="s">
        <v>35</v>
      </c>
      <c r="B9" s="13"/>
      <c r="C9" s="14"/>
      <c r="D9" s="14"/>
      <c r="E9" s="14"/>
      <c r="F9" s="26"/>
      <c r="G9" s="26"/>
      <c r="H9" s="14"/>
      <c r="I9" s="14"/>
      <c r="J9" s="14"/>
      <c r="K9" s="14"/>
      <c r="L9" s="12"/>
    </row>
    <row r="10" spans="1:12" x14ac:dyDescent="0.25">
      <c r="A10" s="13"/>
      <c r="B10" s="13"/>
      <c r="C10" s="14"/>
      <c r="D10" s="14"/>
      <c r="E10" s="14"/>
      <c r="F10" s="26"/>
      <c r="G10" s="26"/>
      <c r="H10" s="14"/>
      <c r="I10" s="14"/>
      <c r="J10" s="14"/>
      <c r="K10" s="14"/>
      <c r="L10" s="12"/>
    </row>
    <row r="11" spans="1:12" x14ac:dyDescent="0.25">
      <c r="A11" s="13"/>
      <c r="B11" s="13"/>
      <c r="C11" s="14"/>
      <c r="D11" s="14"/>
      <c r="E11" s="14"/>
      <c r="F11" s="26"/>
      <c r="G11" s="26"/>
      <c r="H11" s="14"/>
      <c r="I11" s="14"/>
      <c r="J11" s="14"/>
      <c r="K11" s="14"/>
      <c r="L11" s="12"/>
    </row>
    <row r="12" spans="1:12" x14ac:dyDescent="0.25">
      <c r="A12" s="13"/>
      <c r="B12" s="13"/>
      <c r="C12" s="14"/>
      <c r="D12" s="14"/>
      <c r="E12" s="14"/>
      <c r="F12" s="26"/>
      <c r="G12" s="26"/>
      <c r="H12" s="14"/>
      <c r="I12" s="14"/>
      <c r="J12" s="14"/>
      <c r="K12" s="14"/>
      <c r="L12" s="12"/>
    </row>
    <row r="13" spans="1:12" x14ac:dyDescent="0.25">
      <c r="A13" s="13"/>
      <c r="B13" s="13"/>
      <c r="C13" s="14"/>
      <c r="D13" s="14"/>
      <c r="E13" s="14"/>
      <c r="F13" s="26"/>
      <c r="G13" s="26"/>
      <c r="H13" s="14"/>
      <c r="I13" s="14"/>
      <c r="J13" s="14"/>
      <c r="K13" s="14"/>
      <c r="L13" s="12"/>
    </row>
    <row r="14" spans="1:12" x14ac:dyDescent="0.25">
      <c r="A14" s="13"/>
      <c r="B14" s="13"/>
      <c r="C14" s="14"/>
      <c r="D14" s="14"/>
      <c r="E14" s="14"/>
      <c r="F14" s="26"/>
      <c r="G14" s="26"/>
      <c r="H14" s="14"/>
      <c r="I14" s="14"/>
      <c r="J14" s="14"/>
      <c r="K14" s="14"/>
      <c r="L14" s="12"/>
    </row>
    <row r="15" spans="1:12" x14ac:dyDescent="0.25">
      <c r="A15" s="13"/>
      <c r="B15" s="13"/>
      <c r="C15" s="14"/>
      <c r="D15" s="14"/>
      <c r="E15" s="14"/>
      <c r="F15" s="26"/>
      <c r="G15" s="26"/>
      <c r="H15" s="14"/>
      <c r="I15" s="14"/>
      <c r="J15" s="14"/>
      <c r="K15" s="14"/>
      <c r="L15" s="12"/>
    </row>
    <row r="16" spans="1:12" x14ac:dyDescent="0.25">
      <c r="A16" s="13"/>
      <c r="B16" s="13"/>
      <c r="C16" s="14"/>
      <c r="D16" s="14"/>
      <c r="E16" s="14"/>
      <c r="F16" s="26"/>
      <c r="G16" s="26"/>
      <c r="H16" s="14"/>
      <c r="I16" s="14"/>
      <c r="J16" s="14"/>
      <c r="K16" s="14"/>
      <c r="L16" s="12"/>
    </row>
    <row r="17" spans="1:12" x14ac:dyDescent="0.25">
      <c r="A17" s="13"/>
      <c r="B17" s="13"/>
      <c r="C17" s="14"/>
      <c r="D17" s="14"/>
      <c r="E17" s="14"/>
      <c r="F17" s="26"/>
      <c r="G17" s="26"/>
      <c r="H17" s="14"/>
      <c r="I17" s="14"/>
      <c r="J17" s="14"/>
      <c r="K17" s="14"/>
      <c r="L17" s="12"/>
    </row>
    <row r="18" spans="1:12" x14ac:dyDescent="0.25">
      <c r="A18" s="13"/>
      <c r="B18" s="13"/>
      <c r="C18" s="14"/>
      <c r="D18" s="14"/>
      <c r="E18" s="14"/>
      <c r="F18" s="26"/>
      <c r="G18" s="26"/>
      <c r="H18" s="14"/>
      <c r="I18" s="14"/>
      <c r="J18" s="14"/>
      <c r="K18" s="14"/>
      <c r="L18" s="12"/>
    </row>
    <row r="19" spans="1:12" x14ac:dyDescent="0.25">
      <c r="A19" s="13"/>
      <c r="B19" s="13"/>
      <c r="C19" s="14"/>
      <c r="D19" s="14"/>
      <c r="E19" s="14"/>
      <c r="F19" s="26"/>
      <c r="G19" s="26"/>
      <c r="H19" s="14"/>
      <c r="I19" s="14"/>
      <c r="J19" s="14"/>
      <c r="K19" s="14"/>
      <c r="L19" s="12"/>
    </row>
    <row r="20" spans="1:12" x14ac:dyDescent="0.25">
      <c r="A20" s="13"/>
      <c r="B20" s="13"/>
      <c r="C20" s="14"/>
      <c r="D20" s="14"/>
      <c r="E20" s="14"/>
      <c r="F20" s="26"/>
      <c r="G20" s="26"/>
      <c r="H20" s="14"/>
      <c r="I20" s="14"/>
      <c r="J20" s="14"/>
      <c r="K20" s="14"/>
      <c r="L20" s="12"/>
    </row>
    <row r="21" spans="1:12" x14ac:dyDescent="0.25">
      <c r="A21" s="13"/>
      <c r="B21" s="13"/>
      <c r="C21" s="14"/>
      <c r="D21" s="14"/>
      <c r="E21" s="14"/>
      <c r="F21" s="26"/>
      <c r="G21" s="26"/>
      <c r="H21" s="14"/>
      <c r="I21" s="14"/>
      <c r="J21" s="14"/>
      <c r="K21" s="14"/>
      <c r="L21" s="12"/>
    </row>
    <row r="22" spans="1:12" x14ac:dyDescent="0.25">
      <c r="A22" s="13"/>
      <c r="B22" s="13"/>
      <c r="C22" s="14"/>
      <c r="D22" s="14"/>
      <c r="E22" s="14"/>
      <c r="F22" s="26"/>
      <c r="G22" s="26"/>
      <c r="H22" s="14"/>
      <c r="I22" s="14"/>
      <c r="J22" s="14"/>
      <c r="K22" s="14"/>
      <c r="L22" s="12"/>
    </row>
    <row r="23" spans="1:12" x14ac:dyDescent="0.25">
      <c r="A23" s="13"/>
      <c r="B23" s="13"/>
      <c r="C23" s="14"/>
      <c r="D23" s="14"/>
      <c r="E23" s="14"/>
      <c r="F23" s="26"/>
      <c r="G23" s="26"/>
      <c r="H23" s="14"/>
      <c r="I23" s="14"/>
      <c r="J23" s="14"/>
      <c r="K23" s="14"/>
      <c r="L23" s="12"/>
    </row>
    <row r="24" spans="1:12" x14ac:dyDescent="0.25">
      <c r="A24" s="13"/>
      <c r="B24" s="13"/>
      <c r="C24" s="14"/>
      <c r="D24" s="14"/>
      <c r="E24" s="14"/>
      <c r="F24" s="26"/>
      <c r="G24" s="26"/>
      <c r="H24" s="14"/>
      <c r="I24" s="14"/>
      <c r="J24" s="14"/>
      <c r="K24" s="14"/>
      <c r="L24" s="12"/>
    </row>
    <row r="25" spans="1:12" x14ac:dyDescent="0.25">
      <c r="A25" s="13"/>
      <c r="B25" s="13"/>
      <c r="C25" s="14"/>
      <c r="D25" s="14"/>
      <c r="E25" s="14"/>
      <c r="F25" s="26"/>
      <c r="G25" s="26"/>
      <c r="H25" s="14"/>
      <c r="I25" s="14"/>
      <c r="J25" s="14"/>
      <c r="K25" s="14"/>
      <c r="L25" s="12"/>
    </row>
    <row r="26" spans="1:12" x14ac:dyDescent="0.25">
      <c r="A26" s="13"/>
      <c r="B26" s="13"/>
      <c r="C26" s="14"/>
      <c r="D26" s="14"/>
      <c r="E26" s="14"/>
      <c r="F26" s="26"/>
      <c r="G26" s="26"/>
      <c r="H26" s="14"/>
      <c r="I26" s="14"/>
      <c r="J26" s="14"/>
      <c r="K26" s="14"/>
      <c r="L26" s="12"/>
    </row>
    <row r="27" spans="1:12" x14ac:dyDescent="0.25">
      <c r="A27" s="13"/>
      <c r="B27" s="13"/>
      <c r="C27" s="14"/>
      <c r="D27" s="14"/>
      <c r="E27" s="14"/>
      <c r="F27" s="26"/>
      <c r="G27" s="26"/>
      <c r="H27" s="14"/>
      <c r="I27" s="14"/>
      <c r="J27" s="14"/>
      <c r="K27" s="14"/>
      <c r="L27" s="12"/>
    </row>
  </sheetData>
  <autoFilter ref="A1:L1"/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Cómo usar</vt:lpstr>
      <vt:lpstr>Deuda de clientes</vt:lpstr>
      <vt:lpstr>Stock inmovilizado</vt:lpstr>
      <vt:lpstr>Tablero semanal</vt:lpstr>
    </vt:vector>
  </TitlesOfParts>
  <Company>PymeInteligente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PymeInteligente</dc:creator>
  <dc:title>Plantilla de tablero semanal</dc:title>
  <dc:subject>Los 5 números del control de gestión</dc:subject>
  <dc:description>Plantilla gratuita de PymeInteligente. https://pymeinteligente.com.ar</dc:description>
  <cp:keywords/>
  <cp:category/>
  <cp:lastModifiedBy>PymeInteligente</cp:lastModifiedBy>
  <dcterms:created xsi:type="dcterms:W3CDTF">2026-09-13T21:34:47Z</dcterms:created>
  <dcterms:modified xsi:type="dcterms:W3CDTF">2026-09-13T21:34:47Z</dcterms:modified>
</cp:coreProperties>
</file>