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ómo usar" state="visible" r:id="rId4"/>
    <sheet sheetId="2" name="Lista de precios" state="visible" r:id="rId5"/>
    <sheet sheetId="3" name="Markup mínimo" state="visible" r:id="rId6"/>
  </sheets>
  <calcPr calcId="171027" fullCalcOnLoad="1"/>
</workbook>
</file>

<file path=xl/sharedStrings.xml><?xml version="1.0" encoding="utf-8"?>
<sst xmlns="http://schemas.openxmlformats.org/spreadsheetml/2006/main" count="87" uniqueCount="81">
  <si>
    <t>Lista de precios — plantilla</t>
  </si>
  <si>
    <t>Todo precio tiene tres partes: costo neto, markup e IVA. Esta planilla las calcula para todo tu catálogo a la vez, y le saca el IVA al precio del proveedor cuando te lo da con IVA incluido.</t>
  </si>
  <si>
    <t>El costo que cargás siempre va sin IVA. Si arrancás con el costo equivocado, todo lo demás queda mal.</t>
  </si>
  <si>
    <t>Paso a paso</t>
  </si>
  <si>
    <t>1.</t>
  </si>
  <si>
    <t>Cargá el costo tal como te lo pasa el proveedor en la columna «Costo del proveedor».</t>
  </si>
  <si>
    <t>2.</t>
  </si>
  <si>
    <t>En «¿Incluye IVA?» elegí Sí o No. Si elegís Sí, la planilla le saca el IVA sola.</t>
  </si>
  <si>
    <t>3.</t>
  </si>
  <si>
    <t>Cargá la alícuota de IVA del producto: escribí 21%, 10,5%, 27% o 0%.</t>
  </si>
  <si>
    <t>4.</t>
  </si>
  <si>
    <t>Cargá el markup que querés aplicar. El precio neto, el IVA y el precio final se calculan solos.</t>
  </si>
  <si>
    <t>5.</t>
  </si>
  <si>
    <t>Mirá la columna Margen. El markup es lo que le sumás al costo; el margen es qué parte del precio te queda.</t>
  </si>
  <si>
    <t>6.</t>
  </si>
  <si>
    <t>Andá a la hoja Markup mínimo y cargá tus gastos fijos del mes. Te dice cuánto markup necesitás sólo para cubrirlos.</t>
  </si>
  <si>
    <t>Las fórmulas que ya trae</t>
  </si>
  <si>
    <t>Fórmula</t>
  </si>
  <si>
    <t>Qué hace</t>
  </si>
  <si>
    <t>=SI(D2="Sí"; C2/(1+E2); C2)</t>
  </si>
  <si>
    <t>Costo neto: le saca el IVA al precio del proveedor si venía incluido.</t>
  </si>
  <si>
    <t>=F2*(1+G2)</t>
  </si>
  <si>
    <t>Precio de venta neto: costo neto × (1 + markup).</t>
  </si>
  <si>
    <t>=H2*E2</t>
  </si>
  <si>
    <t>IVA de la venta.</t>
  </si>
  <si>
    <t>=H2+I2</t>
  </si>
  <si>
    <t>Precio final que paga el cliente.</t>
  </si>
  <si>
    <t>=(H2-F2)/H2</t>
  </si>
  <si>
    <t>Margen sobre el precio neto.</t>
  </si>
  <si>
    <t>=Gastos fijos / Costo de la mercadería vendida</t>
  </si>
  <si>
    <t>Markup mínimo para cubrir la estructura.</t>
  </si>
  <si>
    <t>Las fórmulas se ven en castellano (=SUMA, =SI, =BUSCARV) si tu Excel está en castellano. Google Sheets y LibreOffice también las abren.</t>
  </si>
  <si>
    <t>Antes de usarla</t>
  </si>
  <si>
    <t>•  El IVA que le pagás al proveedor no es un costo tuyo si sos Responsable Inscripto: lo recuperás en la declaración.</t>
  </si>
  <si>
    <t>•  El markup tiene que cubrir gastos fijos, mermas Y ganancia. Un markup del 20% puede parecer bueno hasta que ves que tus gastos fijos son el 25% de las ventas.</t>
  </si>
  <si>
    <t>•  Las alícuotas más comunes: 0% (libros y parte de la canasta básica), 10,5% (frutas, verduras, carnes, medicamentos), 21% (la mayoría), 27% (telecomunicaciones y algunos combustibles).</t>
  </si>
  <si>
    <t>Plantilla gratuita de PymeInteligente — https://pymeinteligente.com.ar</t>
  </si>
  <si>
    <t>Usala, copiala y compartila. Si el negocio te queda grande para una planilla, el sistema hace todo esto solo.</t>
  </si>
  <si>
    <t>Código</t>
  </si>
  <si>
    <t>Producto</t>
  </si>
  <si>
    <t>Costo del proveedor</t>
  </si>
  <si>
    <t>¿Incluye IVA?</t>
  </si>
  <si>
    <t>Alícuota IVA</t>
  </si>
  <si>
    <t>Costo neto</t>
  </si>
  <si>
    <t>Markup</t>
  </si>
  <si>
    <t>Precio de venta neto</t>
  </si>
  <si>
    <t>IVA</t>
  </si>
  <si>
    <t>Precio final</t>
  </si>
  <si>
    <t>Ganancia por unidad</t>
  </si>
  <si>
    <t>Margen sobre el neto</t>
  </si>
  <si>
    <t>BEB-COLA-15</t>
  </si>
  <si>
    <t>Gaseosa cola 1,5 L</t>
  </si>
  <si>
    <t>Sí</t>
  </si>
  <si>
    <t>ALM-YER-1K</t>
  </si>
  <si>
    <t>Yerba mate 1 kg</t>
  </si>
  <si>
    <t>FRU-BAN-KG</t>
  </si>
  <si>
    <t>Banana por kg</t>
  </si>
  <si>
    <t>No</t>
  </si>
  <si>
    <t>LIM-LAV-5L</t>
  </si>
  <si>
    <t>Lavandina 5 L</t>
  </si>
  <si>
    <t>LIB-NOV-01</t>
  </si>
  <si>
    <t>Libro — novela</t>
  </si>
  <si>
    <t>ELE-AUR-BT</t>
  </si>
  <si>
    <t>Auriculares bluetooth</t>
  </si>
  <si>
    <t>PROMEDIOS</t>
  </si>
  <si>
    <t>¿CUÁNTO MARKUP NECESITÁS PARA NO PERDER?</t>
  </si>
  <si>
    <t>Cargá tus gastos fijos de un mes y el costo de la mercadería que vendés en ese mes.</t>
  </si>
  <si>
    <t>Gastos fijos del mes</t>
  </si>
  <si>
    <t>Alquiler</t>
  </si>
  <si>
    <t>Sueldos y cargas sociales</t>
  </si>
  <si>
    <t>Servicios (luz, agua, internet)</t>
  </si>
  <si>
    <t>Contador e impuestos fijos</t>
  </si>
  <si>
    <t>Otros gastos fijos</t>
  </si>
  <si>
    <t>Total de gastos fijos</t>
  </si>
  <si>
    <t>Costo de la mercadería vendida en el mes</t>
  </si>
  <si>
    <t>Lo que te costó a vos lo que vendiste, no lo que facturaste.</t>
  </si>
  <si>
    <t>Markup mínimo sólo para cubrir gastos</t>
  </si>
  <si>
    <t>Con este markup no ganás nada: sólo empatás. Todo lo que le sumes por arriba es ganancia.</t>
  </si>
  <si>
    <t>Markup promedio que estás aplicando hoy</t>
  </si>
  <si>
    <t>Diferencia</t>
  </si>
  <si>
    <t>Si da negativo, el catálogo no cubre la estructura. Hay que subir precios o bajar gastos.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</si>
</sst>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16" x14ac:knownFonts="1">
    <font>
      <color theme="1"/>
      <family val="2"/>
      <scheme val="minor"/>
      <sz val="11"/>
      <name val="Calibri"/>
    </font>
    <font>
      <b/>
      <color rgb="FF1F2937"/>
      <sz val="16"/>
    </font>
    <font>
      <color rgb="FF374151"/>
      <sz val="11"/>
    </font>
    <font>
      <b/>
      <color rgb="FF065F46"/>
      <sz val="12"/>
    </font>
    <font>
      <b/>
      <sz val="11"/>
    </font>
    <font>
      <b/>
      <color rgb="FFFFFFFF"/>
      <sz val="10"/>
    </font>
    <font>
      <color rgb="FF065F46"/>
      <sz val="10"/>
      <name val="Consolas"/>
    </font>
    <font>
      <i/>
      <color rgb="FF6B7280"/>
      <sz val="10"/>
    </font>
    <font>
      <i/>
      <u/>
      <color rgb="FF4F46E5"/>
      <sz val="10"/>
    </font>
    <font>
      <color rgb="FF6B7280"/>
      <sz val="9"/>
    </font>
    <font>
      <b/>
      <sz val="10"/>
    </font>
    <font>
      <i/>
      <u/>
      <color rgb="FF4F46E5"/>
      <sz val="9"/>
    </font>
    <font>
      <b/>
      <color rgb="FF1F2937"/>
      <sz val="13"/>
    </font>
    <font>
      <b/>
      <color rgb="FF065F46"/>
      <sz val="11"/>
    </font>
    <font>
      <i/>
      <color rgb="FF6B7280"/>
      <sz val="9"/>
    </font>
    <font>
      <b/>
      <sz val="13"/>
    </font>
  </fonts>
  <fills count="5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F3F4F6"/>
      </patternFill>
    </fill>
    <fill>
      <patternFill patternType="solid">
        <fgColor rgb="FFFFFBEB"/>
      </patternFill>
    </fill>
  </fills>
  <borders count="3">
    <border>
      <left/>
      <right/>
      <top/>
      <bottom/>
      <diagonal/>
    </border>
    <border>
      <left/>
      <right style="hair">
        <color rgb="FFE5E7EB"/>
      </right>
      <top/>
      <bottom style="hair">
        <color rgb="FFE5E7EB"/>
      </bottom>
      <diagonal/>
    </border>
    <border>
      <left/>
      <right/>
      <top style="medium">
        <color rgb="FF1F2937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4" fillId="0" borderId="0" xfId="0" applyFont="1" applyAlignment="1">
      <alignment horizontal="left" vertical="top"/>
    </xf>
    <xf numFmtId="0" fontId="0" fillId="0" borderId="0" xfId="0" applyAlignment="1">
      <alignment vertical="top" wrapText="1"/>
    </xf>
    <xf numFmtId="0" fontId="5" fillId="2" borderId="0" xfId="0" applyFont="1" applyFill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0" xfId="0" applyFont="1"/>
    <xf numFmtId="0" fontId="9" fillId="0" borderId="0" xfId="0" applyFont="1"/>
    <xf numFmtId="0" fontId="5" fillId="2" borderId="0" xfId="0" applyFont="1" applyFill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10" fillId="3" borderId="2" xfId="0" applyFont="1" applyFill="1" applyBorder="1"/>
    <xf numFmtId="164" fontId="10" fillId="3" borderId="2" xfId="0" applyNumberFormat="1" applyFont="1" applyFill="1" applyBorder="1"/>
    <xf numFmtId="0" fontId="10" fillId="3" borderId="2" xfId="0" applyFont="1" applyFill="1" applyBorder="1" applyAlignment="1">
      <alignment horizontal="center" vertical="center"/>
    </xf>
    <xf numFmtId="165" fontId="10" fillId="3" borderId="2" xfId="0" applyNumberFormat="1" applyFont="1" applyFill="1" applyBorder="1" applyAlignment="1">
      <alignment horizontal="center" vertical="center"/>
    </xf>
    <xf numFmtId="0" fontId="11" fillId="0" borderId="1" xfId="0" applyFont="1" applyBorder="1"/>
    <xf numFmtId="0" fontId="12" fillId="0" borderId="0" xfId="0" applyFont="1"/>
    <xf numFmtId="0" fontId="7" fillId="0" borderId="0" xfId="0" applyFont="1"/>
    <xf numFmtId="0" fontId="13" fillId="0" borderId="0" xfId="0" applyFont="1"/>
    <xf numFmtId="164" fontId="0" fillId="0" borderId="0" xfId="0" applyNumberFormat="1"/>
    <xf numFmtId="0" fontId="4" fillId="0" borderId="0" xfId="0" applyFont="1"/>
    <xf numFmtId="164" fontId="4" fillId="0" borderId="2" xfId="0" applyNumberFormat="1" applyFont="1" applyBorder="1"/>
    <xf numFmtId="0" fontId="14" fillId="0" borderId="0" xfId="0" applyFont="1"/>
    <xf numFmtId="165" fontId="15" fillId="4" borderId="0" xfId="0" applyNumberFormat="1" applyFont="1" applyFill="1"/>
    <xf numFmtId="165" fontId="0" fillId="0" borderId="0" xfId="0" applyNumberFormat="1"/>
    <xf numFmtId="165" fontId="4" fillId="0" borderId="0" xfId="0" applyNumberFormat="1" applyFont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ymeinteligente.com.ar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ymeinteligente.com.ar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ymeinteligente.com.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4F46E5"/>
  </sheetPr>
  <dimension ref="B2:C33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46" customWidth="1"/>
    <col min="3" max="3" width="78" customWidth="1"/>
  </cols>
  <sheetData>
    <row r="2" ht="26" customHeight="1" spans="2:3" x14ac:dyDescent="0.25">
      <c r="B2" s="1" t="s">
        <v>0</v>
      </c>
      <c r="C2" s="1"/>
    </row>
    <row r="4" ht="32" customHeight="1" spans="2:3" x14ac:dyDescent="0.25">
      <c r="B4" s="2" t="s">
        <v>1</v>
      </c>
      <c r="C4" s="2"/>
    </row>
    <row r="5" ht="18" customHeight="1" spans="2:3" x14ac:dyDescent="0.25">
      <c r="B5" s="2" t="s">
        <v>2</v>
      </c>
      <c r="C5" s="2"/>
    </row>
    <row r="7" spans="2:2" x14ac:dyDescent="0.25">
      <c r="B7" s="3" t="s">
        <v>3</v>
      </c>
    </row>
    <row r="8" ht="30" customHeight="1" spans="2:3" x14ac:dyDescent="0.25">
      <c r="B8" s="4" t="s">
        <v>4</v>
      </c>
      <c r="C8" s="5" t="s">
        <v>5</v>
      </c>
    </row>
    <row r="9" ht="18" customHeight="1" spans="2:3" x14ac:dyDescent="0.25">
      <c r="B9" s="4" t="s">
        <v>6</v>
      </c>
      <c r="C9" s="5" t="s">
        <v>7</v>
      </c>
    </row>
    <row r="10" ht="18" customHeight="1" spans="2:3" x14ac:dyDescent="0.25">
      <c r="B10" s="4" t="s">
        <v>8</v>
      </c>
      <c r="C10" s="5" t="s">
        <v>9</v>
      </c>
    </row>
    <row r="11" ht="30" customHeight="1" spans="2:3" x14ac:dyDescent="0.25">
      <c r="B11" s="4" t="s">
        <v>10</v>
      </c>
      <c r="C11" s="5" t="s">
        <v>11</v>
      </c>
    </row>
    <row r="12" ht="30" customHeight="1" spans="2:3" x14ac:dyDescent="0.25">
      <c r="B12" s="4" t="s">
        <v>12</v>
      </c>
      <c r="C12" s="5" t="s">
        <v>13</v>
      </c>
    </row>
    <row r="13" ht="30" customHeight="1" spans="2:3" x14ac:dyDescent="0.25">
      <c r="B13" s="4" t="s">
        <v>14</v>
      </c>
      <c r="C13" s="5" t="s">
        <v>15</v>
      </c>
    </row>
    <row r="15" spans="2:2" x14ac:dyDescent="0.25">
      <c r="B15" s="3" t="s">
        <v>16</v>
      </c>
    </row>
    <row r="16" spans="2:3" x14ac:dyDescent="0.25">
      <c r="B16" s="6" t="s">
        <v>17</v>
      </c>
      <c r="C16" s="6" t="s">
        <v>18</v>
      </c>
    </row>
    <row r="17" ht="18" customHeight="1" spans="2:3" x14ac:dyDescent="0.25">
      <c r="B17" s="7" t="s">
        <v>19</v>
      </c>
      <c r="C17" s="5" t="s">
        <v>20</v>
      </c>
    </row>
    <row r="18" ht="18" customHeight="1" spans="2:3" x14ac:dyDescent="0.25">
      <c r="B18" s="7" t="s">
        <v>21</v>
      </c>
      <c r="C18" s="5" t="s">
        <v>22</v>
      </c>
    </row>
    <row r="19" ht="18" customHeight="1" spans="2:3" x14ac:dyDescent="0.25">
      <c r="B19" s="7" t="s">
        <v>23</v>
      </c>
      <c r="C19" s="5" t="s">
        <v>24</v>
      </c>
    </row>
    <row r="20" ht="18" customHeight="1" spans="2:3" x14ac:dyDescent="0.25">
      <c r="B20" s="7" t="s">
        <v>25</v>
      </c>
      <c r="C20" s="5" t="s">
        <v>26</v>
      </c>
    </row>
    <row r="21" ht="18" customHeight="1" spans="2:3" x14ac:dyDescent="0.25">
      <c r="B21" s="7" t="s">
        <v>27</v>
      </c>
      <c r="C21" s="5" t="s">
        <v>28</v>
      </c>
    </row>
    <row r="22" ht="30" customHeight="1" spans="2:3" x14ac:dyDescent="0.25">
      <c r="B22" s="7" t="s">
        <v>29</v>
      </c>
      <c r="C22" s="5" t="s">
        <v>30</v>
      </c>
    </row>
    <row r="24" ht="30" customHeight="1" spans="2:3" x14ac:dyDescent="0.25">
      <c r="B24" s="8" t="s">
        <v>31</v>
      </c>
      <c r="C24" s="8"/>
    </row>
    <row r="26" spans="2:2" x14ac:dyDescent="0.25">
      <c r="B26" s="3" t="s">
        <v>32</v>
      </c>
    </row>
    <row r="27" ht="32" customHeight="1" spans="2:3" x14ac:dyDescent="0.25">
      <c r="B27" s="5" t="s">
        <v>33</v>
      </c>
      <c r="C27" s="5"/>
    </row>
    <row r="28" ht="32" customHeight="1" spans="2:3" x14ac:dyDescent="0.25">
      <c r="B28" s="5" t="s">
        <v>34</v>
      </c>
      <c r="C28" s="5"/>
    </row>
    <row r="29" ht="32" customHeight="1" spans="2:3" x14ac:dyDescent="0.25">
      <c r="B29" s="5" t="s">
        <v>35</v>
      </c>
      <c r="C29" s="5"/>
    </row>
    <row r="32" spans="2:3" x14ac:dyDescent="0.25">
      <c r="B32" s="9" t="s">
        <v>36</v>
      </c>
      <c r="C32" s="9"/>
    </row>
    <row r="33" spans="2:3" x14ac:dyDescent="0.25">
      <c r="B33" s="10" t="s">
        <v>37</v>
      </c>
      <c r="C33" s="10"/>
    </row>
  </sheetData>
  <mergeCells count="9">
    <mergeCell ref="B2:C2"/>
    <mergeCell ref="B4:C4"/>
    <mergeCell ref="B5:C5"/>
    <mergeCell ref="B24:C24"/>
    <mergeCell ref="B27:C27"/>
    <mergeCell ref="B28:C28"/>
    <mergeCell ref="B29:C29"/>
    <mergeCell ref="B32:C32"/>
    <mergeCell ref="B33:C33"/>
  </mergeCells>
  <hyperlinks>
    <hyperlink ref="B32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65F46"/>
  </sheetPr>
  <dimension ref="A1:L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34" customWidth="1"/>
    <col min="3" max="3" width="15" customWidth="1"/>
    <col min="4" max="5" width="12" customWidth="1"/>
    <col min="6" max="6" width="14" customWidth="1"/>
    <col min="7" max="7" width="11" customWidth="1"/>
    <col min="8" max="8" width="15" customWidth="1"/>
    <col min="9" max="9" width="13" customWidth="1"/>
    <col min="10" max="11" width="15" customWidth="1"/>
    <col min="12" max="12" width="13" customWidth="1"/>
  </cols>
  <sheetData>
    <row r="1" ht="32" customHeight="1" spans="1:12" x14ac:dyDescent="0.25">
      <c r="A1" s="11" t="s">
        <v>38</v>
      </c>
      <c r="B1" s="11" t="s">
        <v>39</v>
      </c>
      <c r="C1" s="11" t="s">
        <v>40</v>
      </c>
      <c r="D1" s="11" t="s">
        <v>41</v>
      </c>
      <c r="E1" s="11" t="s">
        <v>42</v>
      </c>
      <c r="F1" s="11" t="s">
        <v>43</v>
      </c>
      <c r="G1" s="11" t="s">
        <v>44</v>
      </c>
      <c r="H1" s="11" t="s">
        <v>45</v>
      </c>
      <c r="I1" s="11" t="s">
        <v>46</v>
      </c>
      <c r="J1" s="11" t="s">
        <v>47</v>
      </c>
      <c r="K1" s="11" t="s">
        <v>48</v>
      </c>
      <c r="L1" s="11" t="s">
        <v>49</v>
      </c>
    </row>
    <row r="2" spans="1:12" x14ac:dyDescent="0.25">
      <c r="A2" s="12" t="s">
        <v>50</v>
      </c>
      <c r="B2" s="12" t="s">
        <v>51</v>
      </c>
      <c r="C2" s="13">
        <v>1210</v>
      </c>
      <c r="D2" s="14" t="s">
        <v>52</v>
      </c>
      <c r="E2" s="15">
        <v>0.21</v>
      </c>
      <c r="F2" s="13">
        <f>IF($D2="Sí",$C2/(1+$E2),$C2)</f>
      </c>
      <c r="G2" s="15">
        <v>0.35</v>
      </c>
      <c r="H2" s="13">
        <f>$F2*(1+$G2)</f>
      </c>
      <c r="I2" s="13">
        <f>$H2*$E2</f>
      </c>
      <c r="J2" s="13">
        <f>$H2+$I2</f>
      </c>
      <c r="K2" s="13">
        <f>$H2-$F2</f>
      </c>
      <c r="L2" s="15">
        <f>IF($H2=0,"",($H2-$F2)/$H2)</f>
      </c>
    </row>
    <row r="3" spans="1:12" x14ac:dyDescent="0.25">
      <c r="A3" s="12" t="s">
        <v>53</v>
      </c>
      <c r="B3" s="12" t="s">
        <v>54</v>
      </c>
      <c r="C3" s="13">
        <v>4235</v>
      </c>
      <c r="D3" s="14" t="s">
        <v>52</v>
      </c>
      <c r="E3" s="15">
        <v>0.21</v>
      </c>
      <c r="F3" s="13">
        <f>IF($D3="Sí",$C3/(1+$E3),$C3)</f>
      </c>
      <c r="G3" s="15">
        <v>0.3</v>
      </c>
      <c r="H3" s="13">
        <f>$F3*(1+$G3)</f>
      </c>
      <c r="I3" s="13">
        <f>$H3*$E3</f>
      </c>
      <c r="J3" s="13">
        <f>$H3+$I3</f>
      </c>
      <c r="K3" s="13">
        <f>$H3-$F3</f>
      </c>
      <c r="L3" s="15">
        <f>IF($H3=0,"",($H3-$F3)/$H3)</f>
      </c>
    </row>
    <row r="4" spans="1:12" x14ac:dyDescent="0.25">
      <c r="A4" s="12" t="s">
        <v>55</v>
      </c>
      <c r="B4" s="12" t="s">
        <v>56</v>
      </c>
      <c r="C4" s="13">
        <v>1800</v>
      </c>
      <c r="D4" s="14" t="s">
        <v>57</v>
      </c>
      <c r="E4" s="15">
        <v>0.105</v>
      </c>
      <c r="F4" s="13">
        <f>IF($D4="Sí",$C4/(1+$E4),$C4)</f>
      </c>
      <c r="G4" s="15">
        <v>0.4</v>
      </c>
      <c r="H4" s="13">
        <f>$F4*(1+$G4)</f>
      </c>
      <c r="I4" s="13">
        <f>$H4*$E4</f>
      </c>
      <c r="J4" s="13">
        <f>$H4+$I4</f>
      </c>
      <c r="K4" s="13">
        <f>$H4-$F4</f>
      </c>
      <c r="L4" s="15">
        <f>IF($H4=0,"",($H4-$F4)/$H4)</f>
      </c>
    </row>
    <row r="5" spans="1:12" x14ac:dyDescent="0.25">
      <c r="A5" s="12" t="s">
        <v>58</v>
      </c>
      <c r="B5" s="12" t="s">
        <v>59</v>
      </c>
      <c r="C5" s="13">
        <v>3630</v>
      </c>
      <c r="D5" s="14" t="s">
        <v>52</v>
      </c>
      <c r="E5" s="15">
        <v>0.21</v>
      </c>
      <c r="F5" s="13">
        <f>IF($D5="Sí",$C5/(1+$E5),$C5)</f>
      </c>
      <c r="G5" s="15">
        <v>0.45</v>
      </c>
      <c r="H5" s="13">
        <f>$F5*(1+$G5)</f>
      </c>
      <c r="I5" s="13">
        <f>$H5*$E5</f>
      </c>
      <c r="J5" s="13">
        <f>$H5+$I5</f>
      </c>
      <c r="K5" s="13">
        <f>$H5-$F5</f>
      </c>
      <c r="L5" s="15">
        <f>IF($H5=0,"",($H5-$F5)/$H5)</f>
      </c>
    </row>
    <row r="6" spans="1:12" x14ac:dyDescent="0.25">
      <c r="A6" s="12" t="s">
        <v>60</v>
      </c>
      <c r="B6" s="12" t="s">
        <v>61</v>
      </c>
      <c r="C6" s="13">
        <v>12000</v>
      </c>
      <c r="D6" s="14" t="s">
        <v>57</v>
      </c>
      <c r="E6" s="15">
        <v>0</v>
      </c>
      <c r="F6" s="13">
        <f>IF($D6="Sí",$C6/(1+$E6),$C6)</f>
      </c>
      <c r="G6" s="15">
        <v>0.38</v>
      </c>
      <c r="H6" s="13">
        <f>$F6*(1+$G6)</f>
      </c>
      <c r="I6" s="13">
        <f>$H6*$E6</f>
      </c>
      <c r="J6" s="13">
        <f>$H6+$I6</f>
      </c>
      <c r="K6" s="13">
        <f>$H6-$F6</f>
      </c>
      <c r="L6" s="15">
        <f>IF($H6=0,"",($H6-$F6)/$H6)</f>
      </c>
    </row>
    <row r="7" spans="1:12" x14ac:dyDescent="0.25">
      <c r="A7" s="12" t="s">
        <v>62</v>
      </c>
      <c r="B7" s="12" t="s">
        <v>63</v>
      </c>
      <c r="C7" s="13">
        <v>24200</v>
      </c>
      <c r="D7" s="14" t="s">
        <v>52</v>
      </c>
      <c r="E7" s="15">
        <v>0.21</v>
      </c>
      <c r="F7" s="13">
        <f>IF($D7="Sí",$C7/(1+$E7),$C7)</f>
      </c>
      <c r="G7" s="15">
        <v>0.55</v>
      </c>
      <c r="H7" s="13">
        <f>$F7*(1+$G7)</f>
      </c>
      <c r="I7" s="13">
        <f>$H7*$E7</f>
      </c>
      <c r="J7" s="13">
        <f>$H7+$I7</f>
      </c>
      <c r="K7" s="13">
        <f>$H7-$F7</f>
      </c>
      <c r="L7" s="15">
        <f>IF($H7=0,"",($H7-$F7)/$H7)</f>
      </c>
    </row>
    <row r="8" ht="22" customHeight="1" spans="1:12" x14ac:dyDescent="0.25">
      <c r="A8" s="16" t="s">
        <v>64</v>
      </c>
      <c r="B8" s="16">
        <f>COUNTA(A2:A7)&amp;" productos"</f>
      </c>
      <c r="C8" s="17"/>
      <c r="D8" s="18"/>
      <c r="E8" s="19"/>
      <c r="F8" s="17"/>
      <c r="G8" s="19">
        <f>AVERAGE(G2:G7)</f>
      </c>
      <c r="H8" s="17"/>
      <c r="I8" s="17"/>
      <c r="J8" s="17"/>
      <c r="K8" s="17">
        <f>SUM(K2:K7)</f>
      </c>
      <c r="L8" s="19">
        <f>AVERAGE(L2:L7)</f>
      </c>
    </row>
    <row r="9" spans="1:12" x14ac:dyDescent="0.25">
      <c r="A9" s="12"/>
      <c r="B9" s="12"/>
      <c r="C9" s="13"/>
      <c r="D9" s="14"/>
      <c r="E9" s="15"/>
      <c r="F9" s="13"/>
      <c r="G9" s="15"/>
      <c r="H9" s="13"/>
      <c r="I9" s="13"/>
      <c r="J9" s="13"/>
      <c r="K9" s="13"/>
      <c r="L9" s="15"/>
    </row>
    <row r="10" spans="1:12" x14ac:dyDescent="0.25">
      <c r="A10" s="20" t="s">
        <v>36</v>
      </c>
      <c r="B10" s="12"/>
      <c r="C10" s="13"/>
      <c r="D10" s="14"/>
      <c r="E10" s="15"/>
      <c r="F10" s="13"/>
      <c r="G10" s="15"/>
      <c r="H10" s="13"/>
      <c r="I10" s="13"/>
      <c r="J10" s="13"/>
      <c r="K10" s="13"/>
      <c r="L10" s="15"/>
    </row>
    <row r="11" spans="1:12" x14ac:dyDescent="0.25">
      <c r="A11" s="12"/>
      <c r="B11" s="12"/>
      <c r="C11" s="13"/>
      <c r="D11" s="14"/>
      <c r="E11" s="15"/>
      <c r="F11" s="13"/>
      <c r="G11" s="15"/>
      <c r="H11" s="13"/>
      <c r="I11" s="13"/>
      <c r="J11" s="13"/>
      <c r="K11" s="13"/>
      <c r="L11" s="15"/>
    </row>
    <row r="12" spans="1:12" x14ac:dyDescent="0.25">
      <c r="A12" s="12"/>
      <c r="B12" s="12"/>
      <c r="C12" s="13"/>
      <c r="D12" s="14"/>
      <c r="E12" s="15"/>
      <c r="F12" s="13"/>
      <c r="G12" s="15"/>
      <c r="H12" s="13"/>
      <c r="I12" s="13"/>
      <c r="J12" s="13"/>
      <c r="K12" s="13"/>
      <c r="L12" s="15"/>
    </row>
    <row r="13" spans="1:12" x14ac:dyDescent="0.25">
      <c r="A13" s="12"/>
      <c r="B13" s="12"/>
      <c r="C13" s="13"/>
      <c r="D13" s="14"/>
      <c r="E13" s="15"/>
      <c r="F13" s="13"/>
      <c r="G13" s="15"/>
      <c r="H13" s="13"/>
      <c r="I13" s="13"/>
      <c r="J13" s="13"/>
      <c r="K13" s="13"/>
      <c r="L13" s="15"/>
    </row>
    <row r="14" spans="1:12" x14ac:dyDescent="0.25">
      <c r="A14" s="12"/>
      <c r="B14" s="12"/>
      <c r="C14" s="13"/>
      <c r="D14" s="14"/>
      <c r="E14" s="15"/>
      <c r="F14" s="13"/>
      <c r="G14" s="15"/>
      <c r="H14" s="13"/>
      <c r="I14" s="13"/>
      <c r="J14" s="13"/>
      <c r="K14" s="13"/>
      <c r="L14" s="15"/>
    </row>
    <row r="15" spans="1:12" x14ac:dyDescent="0.25">
      <c r="A15" s="12"/>
      <c r="B15" s="12"/>
      <c r="C15" s="13"/>
      <c r="D15" s="14"/>
      <c r="E15" s="15"/>
      <c r="F15" s="13"/>
      <c r="G15" s="15"/>
      <c r="H15" s="13"/>
      <c r="I15" s="13"/>
      <c r="J15" s="13"/>
      <c r="K15" s="13"/>
      <c r="L15" s="15"/>
    </row>
    <row r="16" spans="1:12" x14ac:dyDescent="0.25">
      <c r="A16" s="12"/>
      <c r="B16" s="12"/>
      <c r="C16" s="13"/>
      <c r="D16" s="14"/>
      <c r="E16" s="15"/>
      <c r="F16" s="13"/>
      <c r="G16" s="15"/>
      <c r="H16" s="13"/>
      <c r="I16" s="13"/>
      <c r="J16" s="13"/>
      <c r="K16" s="13"/>
      <c r="L16" s="15"/>
    </row>
    <row r="17" spans="1:12" x14ac:dyDescent="0.25">
      <c r="A17" s="12"/>
      <c r="B17" s="12"/>
      <c r="C17" s="13"/>
      <c r="D17" s="14"/>
      <c r="E17" s="15"/>
      <c r="F17" s="13"/>
      <c r="G17" s="15"/>
      <c r="H17" s="13"/>
      <c r="I17" s="13"/>
      <c r="J17" s="13"/>
      <c r="K17" s="13"/>
      <c r="L17" s="15"/>
    </row>
    <row r="18" spans="1:12" x14ac:dyDescent="0.25">
      <c r="A18" s="12"/>
      <c r="B18" s="12"/>
      <c r="C18" s="13"/>
      <c r="D18" s="14"/>
      <c r="E18" s="15"/>
      <c r="F18" s="13"/>
      <c r="G18" s="15"/>
      <c r="H18" s="13"/>
      <c r="I18" s="13"/>
      <c r="J18" s="13"/>
      <c r="K18" s="13"/>
      <c r="L18" s="15"/>
    </row>
    <row r="19" spans="1:12" x14ac:dyDescent="0.25">
      <c r="A19" s="12"/>
      <c r="B19" s="12"/>
      <c r="C19" s="13"/>
      <c r="D19" s="14"/>
      <c r="E19" s="15"/>
      <c r="F19" s="13"/>
      <c r="G19" s="15"/>
      <c r="H19" s="13"/>
      <c r="I19" s="13"/>
      <c r="J19" s="13"/>
      <c r="K19" s="13"/>
      <c r="L19" s="15"/>
    </row>
    <row r="20" spans="1:12" x14ac:dyDescent="0.25">
      <c r="A20" s="12"/>
      <c r="B20" s="12"/>
      <c r="C20" s="13"/>
      <c r="D20" s="14"/>
      <c r="E20" s="15"/>
      <c r="F20" s="13"/>
      <c r="G20" s="15"/>
      <c r="H20" s="13"/>
      <c r="I20" s="13"/>
      <c r="J20" s="13"/>
      <c r="K20" s="13"/>
      <c r="L20" s="15"/>
    </row>
    <row r="21" spans="1:12" x14ac:dyDescent="0.25">
      <c r="A21" s="12"/>
      <c r="B21" s="12"/>
      <c r="C21" s="13"/>
      <c r="D21" s="14"/>
      <c r="E21" s="15"/>
      <c r="F21" s="13"/>
      <c r="G21" s="15"/>
      <c r="H21" s="13"/>
      <c r="I21" s="13"/>
      <c r="J21" s="13"/>
      <c r="K21" s="13"/>
      <c r="L21" s="15"/>
    </row>
    <row r="22" spans="1:12" x14ac:dyDescent="0.25">
      <c r="A22" s="12"/>
      <c r="B22" s="12"/>
      <c r="C22" s="13"/>
      <c r="D22" s="14"/>
      <c r="E22" s="15"/>
      <c r="F22" s="13"/>
      <c r="G22" s="15"/>
      <c r="H22" s="13"/>
      <c r="I22" s="13"/>
      <c r="J22" s="13"/>
      <c r="K22" s="13"/>
      <c r="L22" s="15"/>
    </row>
    <row r="23" spans="1:12" x14ac:dyDescent="0.25">
      <c r="A23" s="12"/>
      <c r="B23" s="12"/>
      <c r="C23" s="13"/>
      <c r="D23" s="14"/>
      <c r="E23" s="15"/>
      <c r="F23" s="13"/>
      <c r="G23" s="15"/>
      <c r="H23" s="13"/>
      <c r="I23" s="13"/>
      <c r="J23" s="13"/>
      <c r="K23" s="13"/>
      <c r="L23" s="15"/>
    </row>
    <row r="24" spans="1:12" x14ac:dyDescent="0.25">
      <c r="A24" s="12"/>
      <c r="B24" s="12"/>
      <c r="C24" s="13"/>
      <c r="D24" s="14"/>
      <c r="E24" s="15"/>
      <c r="F24" s="13"/>
      <c r="G24" s="15"/>
      <c r="H24" s="13"/>
      <c r="I24" s="13"/>
      <c r="J24" s="13"/>
      <c r="K24" s="13"/>
      <c r="L24" s="15"/>
    </row>
    <row r="25" spans="1:12" x14ac:dyDescent="0.25">
      <c r="A25" s="12"/>
      <c r="B25" s="12"/>
      <c r="C25" s="13"/>
      <c r="D25" s="14"/>
      <c r="E25" s="15"/>
      <c r="F25" s="13"/>
      <c r="G25" s="15"/>
      <c r="H25" s="13"/>
      <c r="I25" s="13"/>
      <c r="J25" s="13"/>
      <c r="K25" s="13"/>
      <c r="L25" s="15"/>
    </row>
    <row r="26" spans="1:12" x14ac:dyDescent="0.25">
      <c r="A26" s="12"/>
      <c r="B26" s="12"/>
      <c r="C26" s="13"/>
      <c r="D26" s="14"/>
      <c r="E26" s="15"/>
      <c r="F26" s="13"/>
      <c r="G26" s="15"/>
      <c r="H26" s="13"/>
      <c r="I26" s="13"/>
      <c r="J26" s="13"/>
      <c r="K26" s="13"/>
      <c r="L26" s="15"/>
    </row>
    <row r="27" spans="1:12" x14ac:dyDescent="0.25">
      <c r="A27" s="12"/>
      <c r="B27" s="12"/>
      <c r="C27" s="13"/>
      <c r="D27" s="14"/>
      <c r="E27" s="15"/>
      <c r="F27" s="13"/>
      <c r="G27" s="15"/>
      <c r="H27" s="13"/>
      <c r="I27" s="13"/>
      <c r="J27" s="13"/>
      <c r="K27" s="13"/>
      <c r="L27" s="15"/>
    </row>
    <row r="28" spans="1:12" x14ac:dyDescent="0.25">
      <c r="A28" s="12"/>
      <c r="B28" s="12"/>
      <c r="C28" s="13"/>
      <c r="D28" s="14"/>
      <c r="E28" s="15"/>
      <c r="F28" s="13"/>
      <c r="G28" s="15"/>
      <c r="H28" s="13"/>
      <c r="I28" s="13"/>
      <c r="J28" s="13"/>
      <c r="K28" s="13"/>
      <c r="L28" s="15"/>
    </row>
    <row r="29" spans="1:12" x14ac:dyDescent="0.25">
      <c r="A29" s="12"/>
      <c r="B29" s="12"/>
      <c r="C29" s="13"/>
      <c r="D29" s="14"/>
      <c r="E29" s="15"/>
      <c r="F29" s="13"/>
      <c r="G29" s="15"/>
      <c r="H29" s="13"/>
      <c r="I29" s="13"/>
      <c r="J29" s="13"/>
      <c r="K29" s="13"/>
      <c r="L29" s="15"/>
    </row>
    <row r="30" spans="1:12" x14ac:dyDescent="0.25">
      <c r="A30" s="12"/>
      <c r="B30" s="12"/>
      <c r="C30" s="13"/>
      <c r="D30" s="14"/>
      <c r="E30" s="15"/>
      <c r="F30" s="13"/>
      <c r="G30" s="15"/>
      <c r="H30" s="13"/>
      <c r="I30" s="13"/>
      <c r="J30" s="13"/>
      <c r="K30" s="13"/>
      <c r="L30" s="15"/>
    </row>
    <row r="31" spans="1:12" x14ac:dyDescent="0.25">
      <c r="A31" s="12"/>
      <c r="B31" s="12"/>
      <c r="C31" s="13"/>
      <c r="D31" s="14"/>
      <c r="E31" s="15"/>
      <c r="F31" s="13"/>
      <c r="G31" s="15"/>
      <c r="H31" s="13"/>
      <c r="I31" s="13"/>
      <c r="J31" s="13"/>
      <c r="K31" s="13"/>
      <c r="L31" s="15"/>
    </row>
  </sheetData>
  <autoFilter ref="A1:L1"/>
  <dataValidations count="1">
    <dataValidation type="list" sqref="D2:D7">
      <formula1>"Sí,No"</formula1>
    </dataValidation>
  </dataValidations>
  <hyperlinks>
    <hyperlink ref="A10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46" customWidth="1"/>
    <col min="3" max="3" width="18" customWidth="1"/>
    <col min="4" max="4" width="52" customWidth="1"/>
  </cols>
  <sheetData>
    <row r="2" spans="2:2" x14ac:dyDescent="0.25">
      <c r="B2" s="21" t="s">
        <v>65</v>
      </c>
    </row>
    <row r="3" spans="2:2" x14ac:dyDescent="0.25">
      <c r="B3" s="22" t="s">
        <v>66</v>
      </c>
    </row>
    <row r="5" spans="2:2" x14ac:dyDescent="0.25">
      <c r="B5" s="23" t="s">
        <v>67</v>
      </c>
    </row>
    <row r="6" spans="2:3" x14ac:dyDescent="0.25">
      <c r="B6" t="s">
        <v>68</v>
      </c>
      <c r="C6" s="24">
        <v>380000</v>
      </c>
    </row>
    <row r="7" spans="2:3" x14ac:dyDescent="0.25">
      <c r="B7" t="s">
        <v>69</v>
      </c>
      <c r="C7" s="24">
        <v>1240000</v>
      </c>
    </row>
    <row r="8" spans="2:3" x14ac:dyDescent="0.25">
      <c r="B8" t="s">
        <v>70</v>
      </c>
      <c r="C8" s="24">
        <v>165000</v>
      </c>
    </row>
    <row r="9" spans="2:3" x14ac:dyDescent="0.25">
      <c r="B9" t="s">
        <v>71</v>
      </c>
      <c r="C9" s="24">
        <v>210000</v>
      </c>
    </row>
    <row r="10" spans="2:3" x14ac:dyDescent="0.25">
      <c r="B10" t="s">
        <v>72</v>
      </c>
      <c r="C10" s="24">
        <v>95000</v>
      </c>
    </row>
    <row r="11" spans="2:3" x14ac:dyDescent="0.25">
      <c r="B11" s="25" t="s">
        <v>73</v>
      </c>
      <c r="C11" s="26">
        <f>SUM(C6:C10)</f>
      </c>
    </row>
    <row r="13" spans="2:4" x14ac:dyDescent="0.25">
      <c r="B13" t="s">
        <v>74</v>
      </c>
      <c r="C13" s="24">
        <v>6400000</v>
      </c>
      <c r="D13" s="27" t="s">
        <v>75</v>
      </c>
    </row>
    <row r="15" spans="2:4" x14ac:dyDescent="0.25">
      <c r="B15" s="25" t="s">
        <v>76</v>
      </c>
      <c r="C15" s="28">
        <f>IF(C13=0,"",C11/C13)</f>
      </c>
      <c r="D15" s="27" t="s">
        <v>77</v>
      </c>
    </row>
    <row r="16" spans="2:3" x14ac:dyDescent="0.25">
      <c r="B16" t="s">
        <v>78</v>
      </c>
      <c r="C16" s="29">
        <f>'Lista de precios'!G8</f>
      </c>
    </row>
    <row r="17" spans="2:4" x14ac:dyDescent="0.25">
      <c r="B17" s="25" t="s">
        <v>79</v>
      </c>
      <c r="C17" s="30">
        <f>IF(C15="","",C16-C15)</f>
      </c>
      <c r="D17" s="27" t="s">
        <v>80</v>
      </c>
    </row>
    <row r="20" spans="2:2" x14ac:dyDescent="0.25">
      <c r="B20" s="31" t="s">
        <v>36</v>
      </c>
    </row>
  </sheetData>
  <hyperlinks>
    <hyperlink ref="B20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Cómo usar</vt:lpstr>
      <vt:lpstr>Lista de precios</vt:lpstr>
      <vt:lpstr>Markup mínimo</vt:lpstr>
    </vt:vector>
  </TitlesOfParts>
  <Company>PymeInteligente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PymeInteligente</dc:creator>
  <dc:title>Plantilla de lista de precios</dc:title>
  <dc:subject>Costo, markup, IVA y margen por producto</dc:subject>
  <dc:description>Plantilla gratuita de PymeInteligente. https://pymeinteligente.com.ar</dc:description>
  <cp:keywords/>
  <cp:category/>
  <cp:lastModifiedBy>PymeInteligente</cp:lastModifiedBy>
  <dcterms:created xsi:type="dcterms:W3CDTF">2026-09-13T21:34:47Z</dcterms:created>
  <dcterms:modified xsi:type="dcterms:W3CDTF">2026-09-13T21:34:47Z</dcterms:modified>
</cp:coreProperties>
</file>