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" state="visible" r:id="rId4"/>
    <sheet sheetId="2" name="Comisiones por categoría" state="visible" r:id="rId5"/>
    <sheet sheetId="3" name="Publicaciones" state="visible" r:id="rId6"/>
  </sheets>
  <calcPr calcId="171027" fullCalcOnLoad="1"/>
</workbook>
</file>

<file path=xl/sharedStrings.xml><?xml version="1.0" encoding="utf-8"?>
<sst xmlns="http://schemas.openxmlformats.org/spreadsheetml/2006/main" count="92" uniqueCount="83">
  <si>
    <t>Costos de Mercado Libre — plantilla</t>
  </si>
  <si>
    <t>Cuando un cliente te compra en Mercado Libre, no te entra el precio publicado. Se van tres cosas: la comisión de la categoría, el IVA sobre esa comisión y, si la publicación es Clásica, un cargo fijo por unidad vendida. El envío, cuando lo absorbés vos, es la cuarta.</t>
  </si>
  <si>
    <t>Esta planilla hace la cuenta para todo tu catálogo a la vez y te dice el precio mínimo al que podés publicar cada producto sin perder plata.</t>
  </si>
  <si>
    <t>Paso a paso</t>
  </si>
  <si>
    <t>1.</t>
  </si>
  <si>
    <t>Cargá una fila por publicación: código, título, categoría, costo neto y precio publicado.</t>
  </si>
  <si>
    <t>2.</t>
  </si>
  <si>
    <t>Elegí la categoría de la lista desplegable. El porcentaje de comisión lo busca sola con BUSCARV en la hoja Comisiones por categoría.</t>
  </si>
  <si>
    <t>3.</t>
  </si>
  <si>
    <t>Cargá el cargo fijo si la publicación es Clásica (las Premium no lo tienen).</t>
  </si>
  <si>
    <t>4.</t>
  </si>
  <si>
    <t>Cargá el envío sólo si lo absorbés vos. Si lo paga el comprador, dejalo en cero.</t>
  </si>
  <si>
    <t>5.</t>
  </si>
  <si>
    <t>Mirá la columna Ganancia. Si da negativo, ese producto a ese precio te está costando plata.</t>
  </si>
  <si>
    <t>6.</t>
  </si>
  <si>
    <t>Comparalo con la columna Precio mínimo: es lo que tenés que cobrar para no perder.</t>
  </si>
  <si>
    <t>7.</t>
  </si>
  <si>
    <t>Si Mercado Libre actualiza las comisiones, corregí la hoja Comisiones por categoría una sola vez: todas las publicaciones se recalculan.</t>
  </si>
  <si>
    <t>Las fórmulas que ya trae</t>
  </si>
  <si>
    <t>Fórmula</t>
  </si>
  <si>
    <t>Qué hace</t>
  </si>
  <si>
    <t>=BUSCARV(C2; 'Comisiones por categoría'!$A:$B; 2; 0)</t>
  </si>
  <si>
    <t>Trae el porcentaje de comisión de la categoría elegida. El 0 del final pide coincidencia exacta.</t>
  </si>
  <si>
    <t>=F2*D2</t>
  </si>
  <si>
    <t>Comisión de Mercado Libre sobre el precio publicado.</t>
  </si>
  <si>
    <t>=G2*21%</t>
  </si>
  <si>
    <t>IVA sobre la comisión. Si sos Responsable Inscripto lo recuperás; si sos monotributista es costo definitivo.</t>
  </si>
  <si>
    <t>=F2-K2</t>
  </si>
  <si>
    <t>Lo que te acredita Mercado Libre: precio menos todos los descuentos.</t>
  </si>
  <si>
    <t>=(E2+I2+J2)/(1-D2*1,21)</t>
  </si>
  <si>
    <t>Precio mínimo para no perder: costo + cargo fijo + envío, sobre lo que queda después de la comisión con IVA.</t>
  </si>
  <si>
    <t>Las fórmulas se ven en castellano (=SUMA, =SI, =BUSCARV) si tu Excel está en castellano. Google Sheets y LibreOffice también las abren.</t>
  </si>
  <si>
    <t>Antes de usarla</t>
  </si>
  <si>
    <t>•  Las comisiones de la hoja de categorías son de referencia y cambian. Antes de decidir un precio, verificá la de tu categoría en tu cuenta de Mercado Libre.</t>
  </si>
  <si>
    <t>•  El error más común es publicar en Mercado Libre el mismo precio que cobrás en el local. Con un margen del 30% en el local, en Mercado Libre ese precio te deja 10% o menos.</t>
  </si>
  <si>
    <t>•  El envío gratis no es gratis. Si lo ofrecés para competir, tiene que estar incorporado en el precio.</t>
  </si>
  <si>
    <t>Plantilla gratuita de PymeInteligente — https://pymeinteligente.com.ar</t>
  </si>
  <si>
    <t>Usala, copiala y compartila. Si el negocio te queda grande para una planilla, el sistema hace todo esto solo.</t>
  </si>
  <si>
    <t>Categoría</t>
  </si>
  <si>
    <t>Comisión</t>
  </si>
  <si>
    <t>Alimentos y bebidas</t>
  </si>
  <si>
    <t>Libros y revistas</t>
  </si>
  <si>
    <t>Celulares y smartphones</t>
  </si>
  <si>
    <t>Computación</t>
  </si>
  <si>
    <t>Electrónica</t>
  </si>
  <si>
    <t>Electrodomésticos</t>
  </si>
  <si>
    <t>Autos y repuestos</t>
  </si>
  <si>
    <t>Muebles y hogar</t>
  </si>
  <si>
    <t>Deportes</t>
  </si>
  <si>
    <t>Mascotas</t>
  </si>
  <si>
    <t>Herramientas</t>
  </si>
  <si>
    <t>Salud y belleza</t>
  </si>
  <si>
    <t>Ropa y accesorios</t>
  </si>
  <si>
    <t>Calzado</t>
  </si>
  <si>
    <t>Relojes y joyas</t>
  </si>
  <si>
    <t>Valores de referencia. Verificá la comisión de tu categoría en tu cuenta de Mercado Libre antes de fijar precios.</t>
  </si>
  <si>
    <t>IVA sobre la comisión:</t>
  </si>
  <si>
    <t>Código</t>
  </si>
  <si>
    <t>Publicación</t>
  </si>
  <si>
    <t>Comisión %</t>
  </si>
  <si>
    <t>Costo neto</t>
  </si>
  <si>
    <t>Precio publicado</t>
  </si>
  <si>
    <t>IVA sobre la comisión</t>
  </si>
  <si>
    <t>Cargo fijo (Clásica)</t>
  </si>
  <si>
    <t>Envío que absorbés</t>
  </si>
  <si>
    <t>Descuento total</t>
  </si>
  <si>
    <t>% sobre el precio</t>
  </si>
  <si>
    <t>Te acredita ML</t>
  </si>
  <si>
    <t>Ganancia</t>
  </si>
  <si>
    <t>Margen sobre el precio</t>
  </si>
  <si>
    <t>Precio mínimo para no perder</t>
  </si>
  <si>
    <t>NEU-195-65</t>
  </si>
  <si>
    <t>Neumático 195/65 R15</t>
  </si>
  <si>
    <t>ELE-AUR-BT</t>
  </si>
  <si>
    <t>Auriculares bluetooth</t>
  </si>
  <si>
    <t>GUA-NIT-100</t>
  </si>
  <si>
    <t>Guantes de nitrilo x 100</t>
  </si>
  <si>
    <t>REM-ALG-M</t>
  </si>
  <si>
    <t>Remera de algodón talle M</t>
  </si>
  <si>
    <t>YER-1K-X3</t>
  </si>
  <si>
    <t>Yerba mate 1 kg x 3</t>
  </si>
  <si>
    <t>TOTALES</t>
  </si>
  <si>
    <t>Si la columna Ganancia da negativo, ese producto a ese precio te está costando plata. Compará con la columna Precio mínimo.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</si>
</sst>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14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374151"/>
      <sz val="11"/>
    </font>
    <font>
      <b/>
      <color rgb="FF065F46"/>
      <sz val="12"/>
    </font>
    <font>
      <b/>
      <sz val="11"/>
    </font>
    <font>
      <b/>
      <color rgb="FFFFFFFF"/>
      <sz val="10"/>
    </font>
    <font>
      <color rgb="FF065F46"/>
      <sz val="10"/>
      <name val="Consolas"/>
    </font>
    <font>
      <i/>
      <color rgb="FF6B7280"/>
      <sz val="10"/>
    </font>
    <font>
      <i/>
      <u/>
      <color rgb="FF4F46E5"/>
      <sz val="10"/>
    </font>
    <font>
      <color rgb="FF6B7280"/>
      <sz val="9"/>
    </font>
    <font>
      <i/>
      <color rgb="FF6B7280"/>
      <sz val="9"/>
    </font>
    <font>
      <i/>
      <u/>
      <color rgb="FF4F46E5"/>
      <sz val="9"/>
    </font>
    <font>
      <b/>
      <color rgb="FF6B7280"/>
      <sz val="10"/>
    </font>
    <font>
      <b/>
      <sz val="10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 style="hair">
        <color rgb="FFE5E7EB"/>
      </right>
      <top/>
      <bottom style="hair">
        <color rgb="FFE5E7EB"/>
      </bottom>
      <diagonal/>
    </border>
    <border>
      <left/>
      <right/>
      <top style="medium">
        <color rgb="FF1F2937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5" fillId="2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5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/>
    <xf numFmtId="0" fontId="13" fillId="3" borderId="2" xfId="0" applyFont="1" applyFill="1" applyBorder="1"/>
    <xf numFmtId="164" fontId="13" fillId="3" borderId="2" xfId="0" applyNumberFormat="1" applyFont="1" applyFill="1" applyBorder="1" applyAlignment="1">
      <alignment horizontal="center" vertical="center"/>
    </xf>
    <xf numFmtId="165" fontId="13" fillId="3" borderId="2" xfId="0" applyNumberFormat="1" applyFont="1" applyFill="1" applyBorder="1"/>
    <xf numFmtId="0" fontId="10" fillId="0" borderId="1" xfId="0" applyFont="1" applyBorder="1"/>
    <xf numFmtId="0" fontId="1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F46E5"/>
  </sheetPr>
  <dimension ref="B2:C33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46" customWidth="1"/>
    <col min="3" max="3" width="78" customWidth="1"/>
  </cols>
  <sheetData>
    <row r="2" ht="26" customHeight="1" spans="2:3" x14ac:dyDescent="0.25">
      <c r="B2" s="1" t="s">
        <v>0</v>
      </c>
      <c r="C2" s="1"/>
    </row>
    <row r="4" ht="48" customHeight="1" spans="2:3" x14ac:dyDescent="0.25">
      <c r="B4" s="2" t="s">
        <v>1</v>
      </c>
      <c r="C4" s="2"/>
    </row>
    <row r="5" ht="32" customHeight="1" spans="2:3" x14ac:dyDescent="0.25">
      <c r="B5" s="2" t="s">
        <v>2</v>
      </c>
      <c r="C5" s="2"/>
    </row>
    <row r="7" spans="2:2" x14ac:dyDescent="0.25">
      <c r="B7" s="3" t="s">
        <v>3</v>
      </c>
    </row>
    <row r="8" ht="30" customHeight="1" spans="2:3" x14ac:dyDescent="0.25">
      <c r="B8" s="4" t="s">
        <v>4</v>
      </c>
      <c r="C8" s="5" t="s">
        <v>5</v>
      </c>
    </row>
    <row r="9" ht="30" customHeight="1" spans="2:3" x14ac:dyDescent="0.25">
      <c r="B9" s="4" t="s">
        <v>6</v>
      </c>
      <c r="C9" s="5" t="s">
        <v>7</v>
      </c>
    </row>
    <row r="10" ht="18" customHeight="1" spans="2:3" x14ac:dyDescent="0.25">
      <c r="B10" s="4" t="s">
        <v>8</v>
      </c>
      <c r="C10" s="5" t="s">
        <v>9</v>
      </c>
    </row>
    <row r="11" ht="18" customHeight="1" spans="2:3" x14ac:dyDescent="0.25">
      <c r="B11" s="4" t="s">
        <v>10</v>
      </c>
      <c r="C11" s="5" t="s">
        <v>11</v>
      </c>
    </row>
    <row r="12" ht="30" customHeight="1" spans="2:3" x14ac:dyDescent="0.25">
      <c r="B12" s="4" t="s">
        <v>12</v>
      </c>
      <c r="C12" s="5" t="s">
        <v>13</v>
      </c>
    </row>
    <row r="13" ht="30" customHeight="1" spans="2:3" x14ac:dyDescent="0.25">
      <c r="B13" s="4" t="s">
        <v>14</v>
      </c>
      <c r="C13" s="5" t="s">
        <v>15</v>
      </c>
    </row>
    <row r="14" ht="30" customHeight="1" spans="2:3" x14ac:dyDescent="0.25">
      <c r="B14" s="4" t="s">
        <v>16</v>
      </c>
      <c r="C14" s="5" t="s">
        <v>17</v>
      </c>
    </row>
    <row r="16" spans="2:2" x14ac:dyDescent="0.25">
      <c r="B16" s="3" t="s">
        <v>18</v>
      </c>
    </row>
    <row r="17" spans="2:3" x14ac:dyDescent="0.25">
      <c r="B17" s="6" t="s">
        <v>19</v>
      </c>
      <c r="C17" s="6" t="s">
        <v>20</v>
      </c>
    </row>
    <row r="18" ht="30" customHeight="1" spans="2:3" x14ac:dyDescent="0.25">
      <c r="B18" s="7" t="s">
        <v>21</v>
      </c>
      <c r="C18" s="5" t="s">
        <v>22</v>
      </c>
    </row>
    <row r="19" ht="18" customHeight="1" spans="2:3" x14ac:dyDescent="0.25">
      <c r="B19" s="7" t="s">
        <v>23</v>
      </c>
      <c r="C19" s="5" t="s">
        <v>24</v>
      </c>
    </row>
    <row r="20" ht="30" customHeight="1" spans="2:3" x14ac:dyDescent="0.25">
      <c r="B20" s="7" t="s">
        <v>25</v>
      </c>
      <c r="C20" s="5" t="s">
        <v>26</v>
      </c>
    </row>
    <row r="21" ht="18" customHeight="1" spans="2:3" x14ac:dyDescent="0.25">
      <c r="B21" s="7" t="s">
        <v>27</v>
      </c>
      <c r="C21" s="5" t="s">
        <v>28</v>
      </c>
    </row>
    <row r="22" ht="30" customHeight="1" spans="2:3" x14ac:dyDescent="0.25">
      <c r="B22" s="7" t="s">
        <v>29</v>
      </c>
      <c r="C22" s="5" t="s">
        <v>30</v>
      </c>
    </row>
    <row r="24" ht="30" customHeight="1" spans="2:3" x14ac:dyDescent="0.25">
      <c r="B24" s="8" t="s">
        <v>31</v>
      </c>
      <c r="C24" s="8"/>
    </row>
    <row r="26" spans="2:2" x14ac:dyDescent="0.25">
      <c r="B26" s="3" t="s">
        <v>32</v>
      </c>
    </row>
    <row r="27" ht="32" customHeight="1" spans="2:3" x14ac:dyDescent="0.25">
      <c r="B27" s="5" t="s">
        <v>33</v>
      </c>
      <c r="C27" s="5"/>
    </row>
    <row r="28" ht="32" customHeight="1" spans="2:3" x14ac:dyDescent="0.25">
      <c r="B28" s="5" t="s">
        <v>34</v>
      </c>
      <c r="C28" s="5"/>
    </row>
    <row r="29" ht="18" customHeight="1" spans="2:3" x14ac:dyDescent="0.25">
      <c r="B29" s="5" t="s">
        <v>35</v>
      </c>
      <c r="C29" s="5"/>
    </row>
    <row r="32" spans="2:3" x14ac:dyDescent="0.25">
      <c r="B32" s="9" t="s">
        <v>36</v>
      </c>
      <c r="C32" s="9"/>
    </row>
    <row r="33" spans="2:3" x14ac:dyDescent="0.25">
      <c r="B33" s="10" t="s">
        <v>37</v>
      </c>
      <c r="C33" s="10"/>
    </row>
  </sheetData>
  <mergeCells count="9">
    <mergeCell ref="B2:C2"/>
    <mergeCell ref="B4:C4"/>
    <mergeCell ref="B5:C5"/>
    <mergeCell ref="B24:C24"/>
    <mergeCell ref="B27:C27"/>
    <mergeCell ref="B28:C28"/>
    <mergeCell ref="B29:C29"/>
    <mergeCell ref="B32:C32"/>
    <mergeCell ref="B33:C33"/>
  </mergeCells>
  <hyperlinks>
    <hyperlink ref="B3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4" customWidth="1"/>
  </cols>
  <sheetData>
    <row r="1" ht="32" customHeight="1" spans="1:2" x14ac:dyDescent="0.25">
      <c r="A1" s="11" t="s">
        <v>38</v>
      </c>
      <c r="B1" s="11" t="s">
        <v>39</v>
      </c>
    </row>
    <row r="2" spans="1:2" x14ac:dyDescent="0.25">
      <c r="A2" t="s">
        <v>40</v>
      </c>
      <c r="B2" s="12">
        <v>0.09</v>
      </c>
    </row>
    <row r="3" spans="1:2" x14ac:dyDescent="0.25">
      <c r="A3" t="s">
        <v>41</v>
      </c>
      <c r="B3" s="12">
        <v>0.09</v>
      </c>
    </row>
    <row r="4" spans="1:2" x14ac:dyDescent="0.25">
      <c r="A4" t="s">
        <v>42</v>
      </c>
      <c r="B4" s="12">
        <v>0.12</v>
      </c>
    </row>
    <row r="5" spans="1:2" x14ac:dyDescent="0.25">
      <c r="A5" t="s">
        <v>43</v>
      </c>
      <c r="B5" s="12">
        <v>0.12</v>
      </c>
    </row>
    <row r="6" spans="1:2" x14ac:dyDescent="0.25">
      <c r="A6" t="s">
        <v>44</v>
      </c>
      <c r="B6" s="12">
        <v>0.12</v>
      </c>
    </row>
    <row r="7" spans="1:2" x14ac:dyDescent="0.25">
      <c r="A7" t="s">
        <v>45</v>
      </c>
      <c r="B7" s="12">
        <v>0.13</v>
      </c>
    </row>
    <row r="8" spans="1:2" x14ac:dyDescent="0.25">
      <c r="A8" t="s">
        <v>46</v>
      </c>
      <c r="B8" s="12">
        <v>0.13</v>
      </c>
    </row>
    <row r="9" spans="1:2" x14ac:dyDescent="0.25">
      <c r="A9" t="s">
        <v>47</v>
      </c>
      <c r="B9" s="12">
        <v>0.13</v>
      </c>
    </row>
    <row r="10" spans="1:2" x14ac:dyDescent="0.25">
      <c r="A10" t="s">
        <v>48</v>
      </c>
      <c r="B10" s="12">
        <v>0.14</v>
      </c>
    </row>
    <row r="11" spans="1:2" x14ac:dyDescent="0.25">
      <c r="A11" t="s">
        <v>49</v>
      </c>
      <c r="B11" s="12">
        <v>0.14</v>
      </c>
    </row>
    <row r="12" spans="1:2" x14ac:dyDescent="0.25">
      <c r="A12" t="s">
        <v>50</v>
      </c>
      <c r="B12" s="12">
        <v>0.14</v>
      </c>
    </row>
    <row r="13" spans="1:2" x14ac:dyDescent="0.25">
      <c r="A13" t="s">
        <v>51</v>
      </c>
      <c r="B13" s="12">
        <v>0.16</v>
      </c>
    </row>
    <row r="14" spans="1:2" x14ac:dyDescent="0.25">
      <c r="A14" t="s">
        <v>52</v>
      </c>
      <c r="B14" s="12">
        <v>0.17</v>
      </c>
    </row>
    <row r="15" spans="1:2" x14ac:dyDescent="0.25">
      <c r="A15" t="s">
        <v>53</v>
      </c>
      <c r="B15" s="12">
        <v>0.17</v>
      </c>
    </row>
    <row r="16" spans="1:2" x14ac:dyDescent="0.25">
      <c r="A16" t="s">
        <v>54</v>
      </c>
      <c r="B16" s="12">
        <v>0.17</v>
      </c>
    </row>
    <row r="18" spans="1:1" x14ac:dyDescent="0.25">
      <c r="A18" s="13" t="s">
        <v>55</v>
      </c>
    </row>
    <row r="19" spans="1:1" x14ac:dyDescent="0.25">
      <c r="A19" s="14" t="s">
        <v>36</v>
      </c>
    </row>
  </sheetData>
  <autoFilter ref="A1:B1"/>
  <hyperlinks>
    <hyperlink ref="A1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65F46"/>
  </sheetPr>
  <dimension ref="A1:P3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2" customWidth="1"/>
    <col min="3" max="3" width="26" customWidth="1"/>
    <col min="4" max="4" width="11" customWidth="1"/>
    <col min="5" max="6" width="14" customWidth="1"/>
    <col min="7" max="8" width="13" customWidth="1"/>
    <col min="9" max="9" width="12" customWidth="1"/>
    <col min="10" max="10" width="13" customWidth="1"/>
    <col min="11" max="11" width="14" customWidth="1"/>
    <col min="12" max="12" width="11" customWidth="1"/>
    <col min="13" max="14" width="14" customWidth="1"/>
    <col min="15" max="15" width="12" customWidth="1"/>
    <col min="16" max="16" width="15" customWidth="1"/>
  </cols>
  <sheetData>
    <row r="1" spans="1:4" x14ac:dyDescent="0.25">
      <c r="A1" s="15" t="s">
        <v>56</v>
      </c>
      <c r="D1" s="16">
        <v>0.21</v>
      </c>
    </row>
    <row r="3" ht="32" customHeight="1" spans="1:16" x14ac:dyDescent="0.25">
      <c r="A3" s="11" t="s">
        <v>57</v>
      </c>
      <c r="B3" s="11" t="s">
        <v>58</v>
      </c>
      <c r="C3" s="11" t="s">
        <v>38</v>
      </c>
      <c r="D3" s="11" t="s">
        <v>59</v>
      </c>
      <c r="E3" s="11" t="s">
        <v>60</v>
      </c>
      <c r="F3" s="11" t="s">
        <v>61</v>
      </c>
      <c r="G3" s="11" t="s">
        <v>39</v>
      </c>
      <c r="H3" s="11" t="s">
        <v>62</v>
      </c>
      <c r="I3" s="11" t="s">
        <v>63</v>
      </c>
      <c r="J3" s="11" t="s">
        <v>64</v>
      </c>
      <c r="K3" s="11" t="s">
        <v>65</v>
      </c>
      <c r="L3" s="11" t="s">
        <v>66</v>
      </c>
      <c r="M3" s="11" t="s">
        <v>67</v>
      </c>
      <c r="N3" s="11" t="s">
        <v>68</v>
      </c>
      <c r="O3" s="11" t="s">
        <v>69</v>
      </c>
      <c r="P3" s="11" t="s">
        <v>70</v>
      </c>
    </row>
    <row r="4" spans="1:16" x14ac:dyDescent="0.25">
      <c r="A4" s="17" t="s">
        <v>71</v>
      </c>
      <c r="B4" s="17" t="s">
        <v>72</v>
      </c>
      <c r="C4" s="17" t="s">
        <v>46</v>
      </c>
      <c r="D4" s="18">
        <f>IFERROR(VLOOKUP($C4,'Comisiones por categoría'!$A$2:$B$16,2,0),0)</f>
      </c>
      <c r="E4" s="19">
        <v>82000</v>
      </c>
      <c r="F4" s="19">
        <v>139000</v>
      </c>
      <c r="G4" s="19">
        <f>$F4*$D4</f>
      </c>
      <c r="H4" s="19">
        <f>$G4*$D$1</f>
      </c>
      <c r="I4" s="19">
        <v>0</v>
      </c>
      <c r="J4" s="19">
        <v>0</v>
      </c>
      <c r="K4" s="19">
        <f>$G4+$H4+$I4+$J4</f>
      </c>
      <c r="L4" s="18">
        <f>IF($F4=0,"",$K4/$F4)</f>
      </c>
      <c r="M4" s="19">
        <f>$F4-$K4</f>
      </c>
      <c r="N4" s="19">
        <f>$M4-$E4</f>
      </c>
      <c r="O4" s="18">
        <f>IF($F4=0,"",$N4/$F4)</f>
      </c>
      <c r="P4" s="19">
        <f>IF($D4*(1+$D$1)&gt;=1,"",($E4+$I4+$J4)/(1-$D4*(1+$D$1)))</f>
      </c>
    </row>
    <row r="5" spans="1:16" x14ac:dyDescent="0.25">
      <c r="A5" s="17" t="s">
        <v>73</v>
      </c>
      <c r="B5" s="17" t="s">
        <v>74</v>
      </c>
      <c r="C5" s="17" t="s">
        <v>44</v>
      </c>
      <c r="D5" s="18">
        <f>IFERROR(VLOOKUP($C5,'Comisiones por categoría'!$A$2:$B$16,2,0),0)</f>
      </c>
      <c r="E5" s="19">
        <v>20000</v>
      </c>
      <c r="F5" s="19">
        <v>37510</v>
      </c>
      <c r="G5" s="19">
        <f>$F5*$D5</f>
      </c>
      <c r="H5" s="19">
        <f>$G5*$D$1</f>
      </c>
      <c r="I5" s="19">
        <v>700</v>
      </c>
      <c r="J5" s="19">
        <v>0</v>
      </c>
      <c r="K5" s="19">
        <f>$G5+$H5+$I5+$J5</f>
      </c>
      <c r="L5" s="18">
        <f>IF($F5=0,"",$K5/$F5)</f>
      </c>
      <c r="M5" s="19">
        <f>$F5-$K5</f>
      </c>
      <c r="N5" s="19">
        <f>$M5-$E5</f>
      </c>
      <c r="O5" s="18">
        <f>IF($F5=0,"",$N5/$F5)</f>
      </c>
      <c r="P5" s="19">
        <f>IF($D5*(1+$D$1)&gt;=1,"",($E5+$I5+$J5)/(1-$D5*(1+$D$1)))</f>
      </c>
    </row>
    <row r="6" spans="1:16" x14ac:dyDescent="0.25">
      <c r="A6" s="17" t="s">
        <v>75</v>
      </c>
      <c r="B6" s="17" t="s">
        <v>76</v>
      </c>
      <c r="C6" s="17" t="s">
        <v>50</v>
      </c>
      <c r="D6" s="18">
        <f>IFERROR(VLOOKUP($C6,'Comisiones por categoría'!$A$2:$B$16,2,0),0)</f>
      </c>
      <c r="E6" s="19">
        <v>18500</v>
      </c>
      <c r="F6" s="19">
        <v>29900</v>
      </c>
      <c r="G6" s="19">
        <f>$F6*$D6</f>
      </c>
      <c r="H6" s="19">
        <f>$G6*$D$1</f>
      </c>
      <c r="I6" s="19">
        <v>700</v>
      </c>
      <c r="J6" s="19">
        <v>6500</v>
      </c>
      <c r="K6" s="19">
        <f>$G6+$H6+$I6+$J6</f>
      </c>
      <c r="L6" s="18">
        <f>IF($F6=0,"",$K6/$F6)</f>
      </c>
      <c r="M6" s="19">
        <f>$F6-$K6</f>
      </c>
      <c r="N6" s="19">
        <f>$M6-$E6</f>
      </c>
      <c r="O6" s="18">
        <f>IF($F6=0,"",$N6/$F6)</f>
      </c>
      <c r="P6" s="19">
        <f>IF($D6*(1+$D$1)&gt;=1,"",($E6+$I6+$J6)/(1-$D6*(1+$D$1)))</f>
      </c>
    </row>
    <row r="7" spans="1:16" x14ac:dyDescent="0.25">
      <c r="A7" s="17" t="s">
        <v>77</v>
      </c>
      <c r="B7" s="17" t="s">
        <v>78</v>
      </c>
      <c r="C7" s="17" t="s">
        <v>52</v>
      </c>
      <c r="D7" s="18">
        <f>IFERROR(VLOOKUP($C7,'Comisiones por categoría'!$A$2:$B$16,2,0),0)</f>
      </c>
      <c r="E7" s="19">
        <v>6800</v>
      </c>
      <c r="F7" s="19">
        <v>15900</v>
      </c>
      <c r="G7" s="19">
        <f>$F7*$D7</f>
      </c>
      <c r="H7" s="19">
        <f>$G7*$D$1</f>
      </c>
      <c r="I7" s="19">
        <v>700</v>
      </c>
      <c r="J7" s="19">
        <v>0</v>
      </c>
      <c r="K7" s="19">
        <f>$G7+$H7+$I7+$J7</f>
      </c>
      <c r="L7" s="18">
        <f>IF($F7=0,"",$K7/$F7)</f>
      </c>
      <c r="M7" s="19">
        <f>$F7-$K7</f>
      </c>
      <c r="N7" s="19">
        <f>$M7-$E7</f>
      </c>
      <c r="O7" s="18">
        <f>IF($F7=0,"",$N7/$F7)</f>
      </c>
      <c r="P7" s="19">
        <f>IF($D7*(1+$D$1)&gt;=1,"",($E7+$I7+$J7)/(1-$D7*(1+$D$1)))</f>
      </c>
    </row>
    <row r="8" spans="1:16" x14ac:dyDescent="0.25">
      <c r="A8" s="17" t="s">
        <v>79</v>
      </c>
      <c r="B8" s="17" t="s">
        <v>80</v>
      </c>
      <c r="C8" s="17" t="s">
        <v>40</v>
      </c>
      <c r="D8" s="18">
        <f>IFERROR(VLOOKUP($C8,'Comisiones por categoría'!$A$2:$B$16,2,0),0)</f>
      </c>
      <c r="E8" s="19">
        <v>10500</v>
      </c>
      <c r="F8" s="19">
        <v>18900</v>
      </c>
      <c r="G8" s="19">
        <f>$F8*$D8</f>
      </c>
      <c r="H8" s="19">
        <f>$G8*$D$1</f>
      </c>
      <c r="I8" s="19">
        <v>700</v>
      </c>
      <c r="J8" s="19">
        <v>0</v>
      </c>
      <c r="K8" s="19">
        <f>$G8+$H8+$I8+$J8</f>
      </c>
      <c r="L8" s="18">
        <f>IF($F8=0,"",$K8/$F8)</f>
      </c>
      <c r="M8" s="19">
        <f>$F8-$K8</f>
      </c>
      <c r="N8" s="19">
        <f>$M8-$E8</f>
      </c>
      <c r="O8" s="18">
        <f>IF($F8=0,"",$N8/$F8)</f>
      </c>
      <c r="P8" s="19">
        <f>IF($D8*(1+$D$1)&gt;=1,"",($E8+$I8+$J8)/(1-$D8*(1+$D$1)))</f>
      </c>
    </row>
    <row r="9" ht="22" customHeight="1" spans="1:16" x14ac:dyDescent="0.25">
      <c r="A9" s="20" t="s">
        <v>81</v>
      </c>
      <c r="B9" s="20"/>
      <c r="C9" s="20"/>
      <c r="D9" s="21"/>
      <c r="E9" s="22">
        <f>SUM(E4:E8)</f>
      </c>
      <c r="F9" s="22">
        <f>SUM(F4:F8)</f>
      </c>
      <c r="G9" s="22">
        <f>SUM(G4:G8)</f>
      </c>
      <c r="H9" s="22">
        <f>SUM(H4:H8)</f>
      </c>
      <c r="I9" s="22">
        <f>SUM(I4:I8)</f>
      </c>
      <c r="J9" s="22">
        <f>SUM(J4:J8)</f>
      </c>
      <c r="K9" s="22">
        <f>SUM(K4:K8)</f>
      </c>
      <c r="L9" s="21">
        <f>IF(F9=0,"",K9/F9)</f>
      </c>
      <c r="M9" s="22">
        <f>SUM(M4:M8)</f>
      </c>
      <c r="N9" s="22">
        <f>SUM(N4:N8)</f>
      </c>
      <c r="O9" s="21">
        <f>IF(F9=0,"",N9/F9)</f>
      </c>
      <c r="P9" s="22"/>
    </row>
    <row r="10" spans="1:16" x14ac:dyDescent="0.25">
      <c r="A10" s="17"/>
      <c r="B10" s="17"/>
      <c r="C10" s="17"/>
      <c r="D10" s="18"/>
      <c r="E10" s="19"/>
      <c r="F10" s="19"/>
      <c r="G10" s="19"/>
      <c r="H10" s="19"/>
      <c r="I10" s="19"/>
      <c r="J10" s="19"/>
      <c r="K10" s="19"/>
      <c r="L10" s="18"/>
      <c r="M10" s="19"/>
      <c r="N10" s="19"/>
      <c r="O10" s="18"/>
      <c r="P10" s="19"/>
    </row>
    <row r="11" spans="1:16" x14ac:dyDescent="0.25">
      <c r="A11" s="23" t="s">
        <v>82</v>
      </c>
      <c r="B11" s="17"/>
      <c r="C11" s="17"/>
      <c r="D11" s="18"/>
      <c r="E11" s="19"/>
      <c r="F11" s="19"/>
      <c r="G11" s="19"/>
      <c r="H11" s="19"/>
      <c r="I11" s="19"/>
      <c r="J11" s="19"/>
      <c r="K11" s="19"/>
      <c r="L11" s="18"/>
      <c r="M11" s="19"/>
      <c r="N11" s="19"/>
      <c r="O11" s="18"/>
      <c r="P11" s="19"/>
    </row>
    <row r="12" spans="1:16" x14ac:dyDescent="0.25">
      <c r="A12" s="24" t="s">
        <v>36</v>
      </c>
      <c r="B12" s="17"/>
      <c r="C12" s="17"/>
      <c r="D12" s="18"/>
      <c r="E12" s="19"/>
      <c r="F12" s="19"/>
      <c r="G12" s="19"/>
      <c r="H12" s="19"/>
      <c r="I12" s="19"/>
      <c r="J12" s="19"/>
      <c r="K12" s="19"/>
      <c r="L12" s="18"/>
      <c r="M12" s="19"/>
      <c r="N12" s="19"/>
      <c r="O12" s="18"/>
      <c r="P12" s="19"/>
    </row>
    <row r="13" spans="1:16" x14ac:dyDescent="0.25">
      <c r="A13" s="17"/>
      <c r="B13" s="17"/>
      <c r="C13" s="17"/>
      <c r="D13" s="18"/>
      <c r="E13" s="19"/>
      <c r="F13" s="19"/>
      <c r="G13" s="19"/>
      <c r="H13" s="19"/>
      <c r="I13" s="19"/>
      <c r="J13" s="19"/>
      <c r="K13" s="19"/>
      <c r="L13" s="18"/>
      <c r="M13" s="19"/>
      <c r="N13" s="19"/>
      <c r="O13" s="18"/>
      <c r="P13" s="19"/>
    </row>
    <row r="14" spans="1:16" x14ac:dyDescent="0.25">
      <c r="A14" s="17"/>
      <c r="B14" s="17"/>
      <c r="C14" s="17"/>
      <c r="D14" s="18"/>
      <c r="E14" s="19"/>
      <c r="F14" s="19"/>
      <c r="G14" s="19"/>
      <c r="H14" s="19"/>
      <c r="I14" s="19"/>
      <c r="J14" s="19"/>
      <c r="K14" s="19"/>
      <c r="L14" s="18"/>
      <c r="M14" s="19"/>
      <c r="N14" s="19"/>
      <c r="O14" s="18"/>
      <c r="P14" s="19"/>
    </row>
    <row r="15" spans="1:16" x14ac:dyDescent="0.25">
      <c r="A15" s="17"/>
      <c r="B15" s="17"/>
      <c r="C15" s="17"/>
      <c r="D15" s="18"/>
      <c r="E15" s="19"/>
      <c r="F15" s="19"/>
      <c r="G15" s="19"/>
      <c r="H15" s="19"/>
      <c r="I15" s="19"/>
      <c r="J15" s="19"/>
      <c r="K15" s="19"/>
      <c r="L15" s="18"/>
      <c r="M15" s="19"/>
      <c r="N15" s="19"/>
      <c r="O15" s="18"/>
      <c r="P15" s="19"/>
    </row>
    <row r="16" spans="1:16" x14ac:dyDescent="0.25">
      <c r="A16" s="17"/>
      <c r="B16" s="17"/>
      <c r="C16" s="17"/>
      <c r="D16" s="18"/>
      <c r="E16" s="19"/>
      <c r="F16" s="19"/>
      <c r="G16" s="19"/>
      <c r="H16" s="19"/>
      <c r="I16" s="19"/>
      <c r="J16" s="19"/>
      <c r="K16" s="19"/>
      <c r="L16" s="18"/>
      <c r="M16" s="19"/>
      <c r="N16" s="19"/>
      <c r="O16" s="18"/>
      <c r="P16" s="19"/>
    </row>
    <row r="17" spans="1:16" x14ac:dyDescent="0.25">
      <c r="A17" s="17"/>
      <c r="B17" s="17"/>
      <c r="C17" s="17"/>
      <c r="D17" s="18"/>
      <c r="E17" s="19"/>
      <c r="F17" s="19"/>
      <c r="G17" s="19"/>
      <c r="H17" s="19"/>
      <c r="I17" s="19"/>
      <c r="J17" s="19"/>
      <c r="K17" s="19"/>
      <c r="L17" s="18"/>
      <c r="M17" s="19"/>
      <c r="N17" s="19"/>
      <c r="O17" s="18"/>
      <c r="P17" s="19"/>
    </row>
    <row r="18" spans="1:16" x14ac:dyDescent="0.25">
      <c r="A18" s="17"/>
      <c r="B18" s="17"/>
      <c r="C18" s="17"/>
      <c r="D18" s="18"/>
      <c r="E18" s="19"/>
      <c r="F18" s="19"/>
      <c r="G18" s="19"/>
      <c r="H18" s="19"/>
      <c r="I18" s="19"/>
      <c r="J18" s="19"/>
      <c r="K18" s="19"/>
      <c r="L18" s="18"/>
      <c r="M18" s="19"/>
      <c r="N18" s="19"/>
      <c r="O18" s="18"/>
      <c r="P18" s="19"/>
    </row>
    <row r="19" spans="1:16" x14ac:dyDescent="0.25">
      <c r="A19" s="17"/>
      <c r="B19" s="17"/>
      <c r="C19" s="17"/>
      <c r="D19" s="18"/>
      <c r="E19" s="19"/>
      <c r="F19" s="19"/>
      <c r="G19" s="19"/>
      <c r="H19" s="19"/>
      <c r="I19" s="19"/>
      <c r="J19" s="19"/>
      <c r="K19" s="19"/>
      <c r="L19" s="18"/>
      <c r="M19" s="19"/>
      <c r="N19" s="19"/>
      <c r="O19" s="18"/>
      <c r="P19" s="19"/>
    </row>
    <row r="20" spans="1:16" x14ac:dyDescent="0.25">
      <c r="A20" s="17"/>
      <c r="B20" s="17"/>
      <c r="C20" s="17"/>
      <c r="D20" s="18"/>
      <c r="E20" s="19"/>
      <c r="F20" s="19"/>
      <c r="G20" s="19"/>
      <c r="H20" s="19"/>
      <c r="I20" s="19"/>
      <c r="J20" s="19"/>
      <c r="K20" s="19"/>
      <c r="L20" s="18"/>
      <c r="M20" s="19"/>
      <c r="N20" s="19"/>
      <c r="O20" s="18"/>
      <c r="P20" s="19"/>
    </row>
    <row r="21" spans="1:16" x14ac:dyDescent="0.25">
      <c r="A21" s="17"/>
      <c r="B21" s="17"/>
      <c r="C21" s="17"/>
      <c r="D21" s="18"/>
      <c r="E21" s="19"/>
      <c r="F21" s="19"/>
      <c r="G21" s="19"/>
      <c r="H21" s="19"/>
      <c r="I21" s="19"/>
      <c r="J21" s="19"/>
      <c r="K21" s="19"/>
      <c r="L21" s="18"/>
      <c r="M21" s="19"/>
      <c r="N21" s="19"/>
      <c r="O21" s="18"/>
      <c r="P21" s="19"/>
    </row>
    <row r="22" spans="1:16" x14ac:dyDescent="0.25">
      <c r="A22" s="17"/>
      <c r="B22" s="17"/>
      <c r="C22" s="17"/>
      <c r="D22" s="18"/>
      <c r="E22" s="19"/>
      <c r="F22" s="19"/>
      <c r="G22" s="19"/>
      <c r="H22" s="19"/>
      <c r="I22" s="19"/>
      <c r="J22" s="19"/>
      <c r="K22" s="19"/>
      <c r="L22" s="18"/>
      <c r="M22" s="19"/>
      <c r="N22" s="19"/>
      <c r="O22" s="18"/>
      <c r="P22" s="19"/>
    </row>
    <row r="23" spans="1:16" x14ac:dyDescent="0.25">
      <c r="A23" s="17"/>
      <c r="B23" s="17"/>
      <c r="C23" s="17"/>
      <c r="D23" s="18"/>
      <c r="E23" s="19"/>
      <c r="F23" s="19"/>
      <c r="G23" s="19"/>
      <c r="H23" s="19"/>
      <c r="I23" s="19"/>
      <c r="J23" s="19"/>
      <c r="K23" s="19"/>
      <c r="L23" s="18"/>
      <c r="M23" s="19"/>
      <c r="N23" s="19"/>
      <c r="O23" s="18"/>
      <c r="P23" s="19"/>
    </row>
    <row r="24" spans="1:16" x14ac:dyDescent="0.25">
      <c r="A24" s="17"/>
      <c r="B24" s="17"/>
      <c r="C24" s="17"/>
      <c r="D24" s="18"/>
      <c r="E24" s="19"/>
      <c r="F24" s="19"/>
      <c r="G24" s="19"/>
      <c r="H24" s="19"/>
      <c r="I24" s="19"/>
      <c r="J24" s="19"/>
      <c r="K24" s="19"/>
      <c r="L24" s="18"/>
      <c r="M24" s="19"/>
      <c r="N24" s="19"/>
      <c r="O24" s="18"/>
      <c r="P24" s="19"/>
    </row>
    <row r="25" spans="1:16" x14ac:dyDescent="0.25">
      <c r="A25" s="17"/>
      <c r="B25" s="17"/>
      <c r="C25" s="17"/>
      <c r="D25" s="18"/>
      <c r="E25" s="19"/>
      <c r="F25" s="19"/>
      <c r="G25" s="19"/>
      <c r="H25" s="19"/>
      <c r="I25" s="19"/>
      <c r="J25" s="19"/>
      <c r="K25" s="19"/>
      <c r="L25" s="18"/>
      <c r="M25" s="19"/>
      <c r="N25" s="19"/>
      <c r="O25" s="18"/>
      <c r="P25" s="19"/>
    </row>
    <row r="26" spans="1:16" x14ac:dyDescent="0.25">
      <c r="A26" s="17"/>
      <c r="B26" s="17"/>
      <c r="C26" s="17"/>
      <c r="D26" s="18"/>
      <c r="E26" s="19"/>
      <c r="F26" s="19"/>
      <c r="G26" s="19"/>
      <c r="H26" s="19"/>
      <c r="I26" s="19"/>
      <c r="J26" s="19"/>
      <c r="K26" s="19"/>
      <c r="L26" s="18"/>
      <c r="M26" s="19"/>
      <c r="N26" s="19"/>
      <c r="O26" s="18"/>
      <c r="P26" s="19"/>
    </row>
    <row r="27" spans="1:16" x14ac:dyDescent="0.25">
      <c r="A27" s="17"/>
      <c r="B27" s="17"/>
      <c r="C27" s="17"/>
      <c r="D27" s="18"/>
      <c r="E27" s="19"/>
      <c r="F27" s="19"/>
      <c r="G27" s="19"/>
      <c r="H27" s="19"/>
      <c r="I27" s="19"/>
      <c r="J27" s="19"/>
      <c r="K27" s="19"/>
      <c r="L27" s="18"/>
      <c r="M27" s="19"/>
      <c r="N27" s="19"/>
      <c r="O27" s="18"/>
      <c r="P27" s="19"/>
    </row>
    <row r="28" spans="1:16" x14ac:dyDescent="0.25">
      <c r="A28" s="17"/>
      <c r="B28" s="17"/>
      <c r="C28" s="17"/>
      <c r="D28" s="18"/>
      <c r="E28" s="19"/>
      <c r="F28" s="19"/>
      <c r="G28" s="19"/>
      <c r="H28" s="19"/>
      <c r="I28" s="19"/>
      <c r="J28" s="19"/>
      <c r="K28" s="19"/>
      <c r="L28" s="18"/>
      <c r="M28" s="19"/>
      <c r="N28" s="19"/>
      <c r="O28" s="18"/>
      <c r="P28" s="19"/>
    </row>
    <row r="29" spans="1:16" x14ac:dyDescent="0.25">
      <c r="A29" s="17"/>
      <c r="B29" s="17"/>
      <c r="C29" s="17"/>
      <c r="D29" s="18"/>
      <c r="E29" s="19"/>
      <c r="F29" s="19"/>
      <c r="G29" s="19"/>
      <c r="H29" s="19"/>
      <c r="I29" s="19"/>
      <c r="J29" s="19"/>
      <c r="K29" s="19"/>
      <c r="L29" s="18"/>
      <c r="M29" s="19"/>
      <c r="N29" s="19"/>
      <c r="O29" s="18"/>
      <c r="P29" s="19"/>
    </row>
    <row r="30" spans="1:16" x14ac:dyDescent="0.25">
      <c r="A30" s="17"/>
      <c r="B30" s="17"/>
      <c r="C30" s="17"/>
      <c r="D30" s="18"/>
      <c r="E30" s="19"/>
      <c r="F30" s="19"/>
      <c r="G30" s="19"/>
      <c r="H30" s="19"/>
      <c r="I30" s="19"/>
      <c r="J30" s="19"/>
      <c r="K30" s="19"/>
      <c r="L30" s="18"/>
      <c r="M30" s="19"/>
      <c r="N30" s="19"/>
      <c r="O30" s="18"/>
      <c r="P30" s="19"/>
    </row>
  </sheetData>
  <autoFilter ref="A3:P3"/>
  <dataValidations count="1">
    <dataValidation type="list" allowBlank="1" sqref="C4:C8">
      <formula1>'Comisiones por categoría'!$A$2:$A$16</formula1>
    </dataValidation>
  </dataValidations>
  <hyperlinks>
    <hyperlink ref="A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Cómo usar</vt:lpstr>
      <vt:lpstr>Comisiones por categoría</vt:lpstr>
      <vt:lpstr>Publicaciones</vt:lpstr>
    </vt:vector>
  </TitlesOfParts>
  <Company>PymeInteligente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PymeInteligente</dc:creator>
  <dc:title>Plantilla de costos de Mercado Libre</dc:title>
  <dc:subject>Comisión, IVA, cargo fijo y envío por publicación</dc:subject>
  <dc:description>Plantilla gratuita de PymeInteligente. https://pymeinteligente.com.ar</dc:description>
  <cp:keywords/>
  <cp:category/>
  <cp:lastModifiedBy>PymeInteligente</cp:lastModifiedBy>
  <dcterms:created xsi:type="dcterms:W3CDTF">2026-09-13T21:34:47Z</dcterms:created>
  <dcterms:modified xsi:type="dcterms:W3CDTF">2026-09-13T21:34:47Z</dcterms:modified>
</cp:coreProperties>
</file>