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Cierres" state="visible" r:id="rId5"/>
    <sheet sheetId="3" name="Por cajero" state="visible" r:id="rId6"/>
  </sheets>
  <calcPr calcId="171027" fullCalcOnLoad="1"/>
</workbook>
</file>

<file path=xl/sharedStrings.xml><?xml version="1.0" encoding="utf-8"?>
<sst xmlns="http://schemas.openxmlformats.org/spreadsheetml/2006/main" count="73" uniqueCount="65">
  <si>
    <t>Cierre de caja diario — plantilla</t>
  </si>
  <si>
    <t>Una fila por jornada. La planilla calcula el saldo esperado y la diferencia, y la hoja Por cajero te muestra si los faltantes se repiten siempre en el mismo turno.</t>
  </si>
  <si>
    <t>La diferencia de un día no dice nada. La diferencia de treinta días seguidos, sí.</t>
  </si>
  <si>
    <t>Paso a paso</t>
  </si>
  <si>
    <t>1.</t>
  </si>
  <si>
    <t>Cargá el fondo inicial con el que abrió la caja.</t>
  </si>
  <si>
    <t>2.</t>
  </si>
  <si>
    <t>Cargá las ventas en efectivo, los otros ingresos en efectivo y los egresos (gastos y retiros) de la jornada.</t>
  </si>
  <si>
    <t>3.</t>
  </si>
  <si>
    <t>Contá el efectivo físico y cargalo en «Efectivo contado». Contá antes de mirar el saldo esperado.</t>
  </si>
  <si>
    <t>4.</t>
  </si>
  <si>
    <t>El saldo esperado y la diferencia se calculan solos. Si hay diferencia, buscá la causa antes de registrar.</t>
  </si>
  <si>
    <t>5.</t>
  </si>
  <si>
    <t>Si en cinco minutos no la encontrás, registrala igual y escribí en Observación qué revisaste.</t>
  </si>
  <si>
    <t>6.</t>
  </si>
  <si>
    <t>Cargá también las ventas con débito, crédito y transferencia: sin eso no sabés cuánto vendiste de verdad.</t>
  </si>
  <si>
    <t>7.</t>
  </si>
  <si>
    <t>La hoja Por cajero se actualiza sola. Mirala una vez por mes.</t>
  </si>
  <si>
    <t>Las fórmulas que ya trae</t>
  </si>
  <si>
    <t>Fórmula</t>
  </si>
  <si>
    <t>Qué hace</t>
  </si>
  <si>
    <t>=C+D+E-F</t>
  </si>
  <si>
    <t>Saldo esperado: fondo inicial + ventas en efectivo + otros ingresos − egresos.</t>
  </si>
  <si>
    <t>=H-G</t>
  </si>
  <si>
    <t>Diferencia: lo contado menos lo esperado.</t>
  </si>
  <si>
    <t>=SI(I=0; "OK"; SI(I&lt;0; "FALTANTE"; "SOBRANTE"))</t>
  </si>
  <si>
    <t>Estado de la jornada.</t>
  </si>
  <si>
    <t>=SUMAR.SI(Cierres!$B:$B; A2; Cierres!$I:$I)</t>
  </si>
  <si>
    <t>Diferencia acumulada por cajero.</t>
  </si>
  <si>
    <t>Las fórmulas se ven en castellano (=SUMA, =SI, =BUSCARV) si tu Excel está en castellano. Google Sheets y LibreOffice también las abren.</t>
  </si>
  <si>
    <t>Antes de usarla</t>
  </si>
  <si>
    <t>•  Las cuatro causas de siempre: ventas cobradas sin registrar, gastos sacados de la caja sin anotar, errores al dar vuelto y descuentos no autorizados.</t>
  </si>
  <si>
    <t>•  Un faltante que aparece siempre en el mismo turno es información, no una acusación. Mirá la hoja Por cajero antes de sacar conclusiones.</t>
  </si>
  <si>
    <t>•  La venta se carga antes de entregar el producto. El orden importa.</t>
  </si>
  <si>
    <t>Plantilla gratuita de PymeInteligente — https://pymeinteligente.com.ar</t>
  </si>
  <si>
    <t>Usala, copiala y compartila. Si el negocio te queda grande para una planilla, el sistema hace todo esto solo.</t>
  </si>
  <si>
    <t>Fecha</t>
  </si>
  <si>
    <t>Cajero</t>
  </si>
  <si>
    <t>Fondo inicial</t>
  </si>
  <si>
    <t>Ventas en efectivo</t>
  </si>
  <si>
    <t>Otros ingresos en efectivo</t>
  </si>
  <si>
    <t>Egresos de caja (gastos y retiros)</t>
  </si>
  <si>
    <t>Saldo esperado</t>
  </si>
  <si>
    <t>Efectivo contado</t>
  </si>
  <si>
    <t>Diferencia</t>
  </si>
  <si>
    <t>Estado</t>
  </si>
  <si>
    <t>Ventas con débito</t>
  </si>
  <si>
    <t>Ventas con crédito</t>
  </si>
  <si>
    <t>Ventas por transferencia</t>
  </si>
  <si>
    <t>Total vendido</t>
  </si>
  <si>
    <t>Observación</t>
  </si>
  <si>
    <t>Ana</t>
  </si>
  <si>
    <t/>
  </si>
  <si>
    <t>Faltan $200. Revisados los tickets, no aparece. Posible vuelto.</t>
  </si>
  <si>
    <t>Bruno</t>
  </si>
  <si>
    <t>Otros ingresos: cobro de cuenta corriente de Gómez.</t>
  </si>
  <si>
    <t>Faltan $8.400. No aparece el pago del flete. Pendiente de confirmar.</t>
  </si>
  <si>
    <t>Sobran $350.</t>
  </si>
  <si>
    <t>TOTALES</t>
  </si>
  <si>
    <t>Jornadas cerradas</t>
  </si>
  <si>
    <t>Diferencia acumulada</t>
  </si>
  <si>
    <t>Jornadas con faltante</t>
  </si>
  <si>
    <t>Jornadas con sobrante</t>
  </si>
  <si>
    <t>Diferencia promedio por jornada</t>
  </si>
  <si>
    <t>Agregá una fila por cada persona que cierra caja. Las fórmulas leen la hoja Cierres, así que no hay que actualizar nada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</si>
</sst>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u/>
      <color rgb="FF4F46E5"/>
      <sz val="9"/>
    </font>
    <font>
      <i/>
      <color rgb="FF6B7280"/>
      <sz val="9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/>
    <xf numFmtId="165" fontId="10" fillId="3" borderId="2" xfId="0" applyNumberFormat="1" applyFont="1" applyFill="1" applyBorder="1"/>
    <xf numFmtId="0" fontId="10" fillId="3" borderId="2" xfId="0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2" fillId="0" borderId="1" xfId="0" applyFont="1" applyBorder="1"/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18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18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4" ht="18" customHeight="1" spans="2:3" x14ac:dyDescent="0.25">
      <c r="B14" s="4" t="s">
        <v>16</v>
      </c>
      <c r="C14" s="5" t="s">
        <v>17</v>
      </c>
    </row>
    <row r="16" spans="2:2" x14ac:dyDescent="0.25">
      <c r="B16" s="3" t="s">
        <v>18</v>
      </c>
    </row>
    <row r="17" spans="2:3" x14ac:dyDescent="0.25">
      <c r="B17" s="6" t="s">
        <v>19</v>
      </c>
      <c r="C17" s="6" t="s">
        <v>20</v>
      </c>
    </row>
    <row r="18" ht="18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30" customHeight="1" spans="2:3" x14ac:dyDescent="0.25">
      <c r="B20" s="7" t="s">
        <v>25</v>
      </c>
      <c r="C20" s="5" t="s">
        <v>26</v>
      </c>
    </row>
    <row r="21" ht="18" customHeight="1" spans="2:3" x14ac:dyDescent="0.25">
      <c r="B21" s="7" t="s">
        <v>27</v>
      </c>
      <c r="C21" s="5" t="s">
        <v>28</v>
      </c>
    </row>
    <row r="23" ht="30" customHeight="1" spans="2:3" x14ac:dyDescent="0.25">
      <c r="B23" s="8" t="s">
        <v>29</v>
      </c>
      <c r="C23" s="8"/>
    </row>
    <row r="25" spans="2:2" x14ac:dyDescent="0.25">
      <c r="B25" s="3" t="s">
        <v>30</v>
      </c>
    </row>
    <row r="26" ht="32" customHeight="1" spans="2:3" x14ac:dyDescent="0.25">
      <c r="B26" s="5" t="s">
        <v>31</v>
      </c>
      <c r="C26" s="5"/>
    </row>
    <row r="27" ht="32" customHeight="1" spans="2:3" x14ac:dyDescent="0.25">
      <c r="B27" s="5" t="s">
        <v>32</v>
      </c>
      <c r="C27" s="5"/>
    </row>
    <row r="28" ht="18" customHeight="1" spans="2:3" x14ac:dyDescent="0.25">
      <c r="B28" s="5" t="s">
        <v>33</v>
      </c>
      <c r="C28" s="5"/>
    </row>
    <row r="31" spans="2:3" x14ac:dyDescent="0.25">
      <c r="B31" s="9" t="s">
        <v>34</v>
      </c>
      <c r="C31" s="9"/>
    </row>
    <row r="32" spans="2:3" x14ac:dyDescent="0.25">
      <c r="B32" s="10" t="s">
        <v>35</v>
      </c>
      <c r="C32" s="10"/>
    </row>
  </sheetData>
  <mergeCells count="9">
    <mergeCell ref="B2:C2"/>
    <mergeCell ref="B4:C4"/>
    <mergeCell ref="B5:C5"/>
    <mergeCell ref="B23:C23"/>
    <mergeCell ref="B26:C26"/>
    <mergeCell ref="B27:C27"/>
    <mergeCell ref="B28:C28"/>
    <mergeCell ref="B31:C31"/>
    <mergeCell ref="B32:C32"/>
  </mergeCells>
  <hyperlinks>
    <hyperlink ref="B3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O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5" customWidth="1"/>
    <col min="6" max="6" width="16" customWidth="1"/>
    <col min="7" max="8" width="15" customWidth="1"/>
    <col min="9" max="9" width="14" customWidth="1"/>
    <col min="10" max="10" width="13" customWidth="1"/>
    <col min="11" max="12" width="14" customWidth="1"/>
    <col min="13" max="14" width="15" customWidth="1"/>
    <col min="15" max="15" width="46" customWidth="1"/>
  </cols>
  <sheetData>
    <row r="1" ht="32" customHeight="1" spans="1:15" x14ac:dyDescent="0.25">
      <c r="A1" s="11" t="s">
        <v>36</v>
      </c>
      <c r="B1" s="11" t="s">
        <v>37</v>
      </c>
      <c r="C1" s="11" t="s">
        <v>38</v>
      </c>
      <c r="D1" s="11" t="s">
        <v>39</v>
      </c>
      <c r="E1" s="11" t="s">
        <v>40</v>
      </c>
      <c r="F1" s="11" t="s">
        <v>41</v>
      </c>
      <c r="G1" s="11" t="s">
        <v>42</v>
      </c>
      <c r="H1" s="11" t="s">
        <v>43</v>
      </c>
      <c r="I1" s="11" t="s">
        <v>44</v>
      </c>
      <c r="J1" s="11" t="s">
        <v>45</v>
      </c>
      <c r="K1" s="11" t="s">
        <v>46</v>
      </c>
      <c r="L1" s="11" t="s">
        <v>47</v>
      </c>
      <c r="M1" s="11" t="s">
        <v>48</v>
      </c>
      <c r="N1" s="11" t="s">
        <v>49</v>
      </c>
      <c r="O1" s="11" t="s">
        <v>50</v>
      </c>
    </row>
    <row r="2" spans="1:15" x14ac:dyDescent="0.25">
      <c r="A2" s="12">
        <v>46266</v>
      </c>
      <c r="B2" s="13" t="s">
        <v>51</v>
      </c>
      <c r="C2" s="14">
        <v>17500</v>
      </c>
      <c r="D2" s="14">
        <v>142300</v>
      </c>
      <c r="E2" s="14">
        <v>0</v>
      </c>
      <c r="F2" s="14">
        <v>8500</v>
      </c>
      <c r="G2" s="14">
        <f>C2+D2+E2-F2</f>
      </c>
      <c r="H2" s="14">
        <v>151300</v>
      </c>
      <c r="I2" s="14">
        <f>H2-G2</f>
      </c>
      <c r="J2" s="15">
        <f>IF(H2="","",IF(I2=0,"OK",IF(I2&lt;0,"FALTANTE","SOBRANTE")))</f>
      </c>
      <c r="K2" s="14">
        <v>88400</v>
      </c>
      <c r="L2" s="14">
        <v>121900</v>
      </c>
      <c r="M2" s="14">
        <v>64000</v>
      </c>
      <c r="N2" s="14">
        <f>D2+K2+L2+M2</f>
      </c>
      <c r="O2" s="13" t="s">
        <v>52</v>
      </c>
    </row>
    <row r="3" spans="1:15" x14ac:dyDescent="0.25">
      <c r="A3" s="12">
        <v>46267</v>
      </c>
      <c r="B3" s="13" t="s">
        <v>51</v>
      </c>
      <c r="C3" s="14">
        <v>17500</v>
      </c>
      <c r="D3" s="14">
        <v>98700</v>
      </c>
      <c r="E3" s="14">
        <v>0</v>
      </c>
      <c r="F3" s="14">
        <v>3200</v>
      </c>
      <c r="G3" s="14">
        <f>C3+D3+E3-F3</f>
      </c>
      <c r="H3" s="14">
        <v>112800</v>
      </c>
      <c r="I3" s="14">
        <f>H3-G3</f>
      </c>
      <c r="J3" s="15">
        <f>IF(H3="","",IF(I3=0,"OK",IF(I3&lt;0,"FALTANTE","SOBRANTE")))</f>
      </c>
      <c r="K3" s="14">
        <v>74100</v>
      </c>
      <c r="L3" s="14">
        <v>96500</v>
      </c>
      <c r="M3" s="14">
        <v>41300</v>
      </c>
      <c r="N3" s="14">
        <f>D3+K3+L3+M3</f>
      </c>
      <c r="O3" s="13" t="s">
        <v>53</v>
      </c>
    </row>
    <row r="4" spans="1:15" x14ac:dyDescent="0.25">
      <c r="A4" s="12">
        <v>46268</v>
      </c>
      <c r="B4" s="13" t="s">
        <v>54</v>
      </c>
      <c r="C4" s="14">
        <v>17500</v>
      </c>
      <c r="D4" s="14">
        <v>176400</v>
      </c>
      <c r="E4" s="14">
        <v>12000</v>
      </c>
      <c r="F4" s="14">
        <v>5400</v>
      </c>
      <c r="G4" s="14">
        <f>C4+D4+E4-F4</f>
      </c>
      <c r="H4" s="14">
        <v>200500</v>
      </c>
      <c r="I4" s="14">
        <f>H4-G4</f>
      </c>
      <c r="J4" s="15">
        <f>IF(H4="","",IF(I4=0,"OK",IF(I4&lt;0,"FALTANTE","SOBRANTE")))</f>
      </c>
      <c r="K4" s="14">
        <v>102300</v>
      </c>
      <c r="L4" s="14">
        <v>143700</v>
      </c>
      <c r="M4" s="14">
        <v>88900</v>
      </c>
      <c r="N4" s="14">
        <f>D4+K4+L4+M4</f>
      </c>
      <c r="O4" s="13" t="s">
        <v>55</v>
      </c>
    </row>
    <row r="5" spans="1:15" x14ac:dyDescent="0.25">
      <c r="A5" s="12">
        <v>46269</v>
      </c>
      <c r="B5" s="13" t="s">
        <v>54</v>
      </c>
      <c r="C5" s="14">
        <v>17500</v>
      </c>
      <c r="D5" s="14">
        <v>121500</v>
      </c>
      <c r="E5" s="14">
        <v>0</v>
      </c>
      <c r="F5" s="14">
        <v>15000</v>
      </c>
      <c r="G5" s="14">
        <f>C5+D5+E5-F5</f>
      </c>
      <c r="H5" s="14">
        <v>115600</v>
      </c>
      <c r="I5" s="14">
        <f>H5-G5</f>
      </c>
      <c r="J5" s="15">
        <f>IF(H5="","",IF(I5=0,"OK",IF(I5&lt;0,"FALTANTE","SOBRANTE")))</f>
      </c>
      <c r="K5" s="14">
        <v>66800</v>
      </c>
      <c r="L5" s="14">
        <v>109400</v>
      </c>
      <c r="M5" s="14">
        <v>52700</v>
      </c>
      <c r="N5" s="14">
        <f>D5+K5+L5+M5</f>
      </c>
      <c r="O5" s="13" t="s">
        <v>56</v>
      </c>
    </row>
    <row r="6" spans="1:15" x14ac:dyDescent="0.25">
      <c r="A6" s="12">
        <v>46270</v>
      </c>
      <c r="B6" s="13" t="s">
        <v>51</v>
      </c>
      <c r="C6" s="14">
        <v>17500</v>
      </c>
      <c r="D6" s="14">
        <v>159200</v>
      </c>
      <c r="E6" s="14">
        <v>0</v>
      </c>
      <c r="F6" s="14">
        <v>6700</v>
      </c>
      <c r="G6" s="14">
        <f>C6+D6+E6-F6</f>
      </c>
      <c r="H6" s="14">
        <v>170350</v>
      </c>
      <c r="I6" s="14">
        <f>H6-G6</f>
      </c>
      <c r="J6" s="15">
        <f>IF(H6="","",IF(I6=0,"OK",IF(I6&lt;0,"FALTANTE","SOBRANTE")))</f>
      </c>
      <c r="K6" s="14">
        <v>91600</v>
      </c>
      <c r="L6" s="14">
        <v>128300</v>
      </c>
      <c r="M6" s="14">
        <v>73400</v>
      </c>
      <c r="N6" s="14">
        <f>D6+K6+L6+M6</f>
      </c>
      <c r="O6" s="13" t="s">
        <v>57</v>
      </c>
    </row>
    <row r="7" ht="22" customHeight="1" spans="1:15" x14ac:dyDescent="0.25">
      <c r="A7" s="16" t="s">
        <v>58</v>
      </c>
      <c r="B7" s="17"/>
      <c r="C7" s="18"/>
      <c r="D7" s="18">
        <f>SUM(D2:D6)</f>
      </c>
      <c r="E7" s="18">
        <f>SUM(E2:E6)</f>
      </c>
      <c r="F7" s="18">
        <f>SUM(F2:F6)</f>
      </c>
      <c r="G7" s="18"/>
      <c r="H7" s="18"/>
      <c r="I7" s="18">
        <f>SUM(I2:I6)</f>
      </c>
      <c r="J7" s="19">
        <f>COUNTIF(J2:J6,"FALTANTE")&amp;" faltantes"</f>
      </c>
      <c r="K7" s="18">
        <f>SUM(K2:K6)</f>
      </c>
      <c r="L7" s="18">
        <f>SUM(L2:L6)</f>
      </c>
      <c r="M7" s="18">
        <f>SUM(M2:M6)</f>
      </c>
      <c r="N7" s="18">
        <f>SUM(N2:N6)</f>
      </c>
      <c r="O7" s="17"/>
    </row>
    <row r="8" spans="1:15" x14ac:dyDescent="0.25">
      <c r="A8" s="12"/>
      <c r="B8" s="13"/>
      <c r="C8" s="14"/>
      <c r="D8" s="14"/>
      <c r="E8" s="14"/>
      <c r="F8" s="14"/>
      <c r="G8" s="14"/>
      <c r="H8" s="14"/>
      <c r="I8" s="14"/>
      <c r="J8" s="15"/>
      <c r="K8" s="14"/>
      <c r="L8" s="14"/>
      <c r="M8" s="14"/>
      <c r="N8" s="14"/>
      <c r="O8" s="13"/>
    </row>
    <row r="9" spans="1:15" x14ac:dyDescent="0.25">
      <c r="A9" s="20" t="s">
        <v>34</v>
      </c>
      <c r="B9" s="13"/>
      <c r="C9" s="14"/>
      <c r="D9" s="14"/>
      <c r="E9" s="14"/>
      <c r="F9" s="14"/>
      <c r="G9" s="14"/>
      <c r="H9" s="14"/>
      <c r="I9" s="14"/>
      <c r="J9" s="15"/>
      <c r="K9" s="14"/>
      <c r="L9" s="14"/>
      <c r="M9" s="14"/>
      <c r="N9" s="14"/>
      <c r="O9" s="13"/>
    </row>
    <row r="10" spans="1:15" x14ac:dyDescent="0.25">
      <c r="A10" s="12"/>
      <c r="B10" s="13"/>
      <c r="C10" s="14"/>
      <c r="D10" s="14"/>
      <c r="E10" s="14"/>
      <c r="F10" s="14"/>
      <c r="G10" s="14"/>
      <c r="H10" s="14"/>
      <c r="I10" s="14"/>
      <c r="J10" s="15"/>
      <c r="K10" s="14"/>
      <c r="L10" s="14"/>
      <c r="M10" s="14"/>
      <c r="N10" s="14"/>
      <c r="O10" s="13"/>
    </row>
    <row r="11" spans="1:15" x14ac:dyDescent="0.25">
      <c r="A11" s="12"/>
      <c r="B11" s="13"/>
      <c r="C11" s="14"/>
      <c r="D11" s="14"/>
      <c r="E11" s="14"/>
      <c r="F11" s="14"/>
      <c r="G11" s="14"/>
      <c r="H11" s="14"/>
      <c r="I11" s="14"/>
      <c r="J11" s="15"/>
      <c r="K11" s="14"/>
      <c r="L11" s="14"/>
      <c r="M11" s="14"/>
      <c r="N11" s="14"/>
      <c r="O11" s="13"/>
    </row>
    <row r="12" spans="1:15" x14ac:dyDescent="0.25">
      <c r="A12" s="12"/>
      <c r="B12" s="13"/>
      <c r="C12" s="14"/>
      <c r="D12" s="14"/>
      <c r="E12" s="14"/>
      <c r="F12" s="14"/>
      <c r="G12" s="14"/>
      <c r="H12" s="14"/>
      <c r="I12" s="14"/>
      <c r="J12" s="15"/>
      <c r="K12" s="14"/>
      <c r="L12" s="14"/>
      <c r="M12" s="14"/>
      <c r="N12" s="14"/>
      <c r="O12" s="13"/>
    </row>
    <row r="13" spans="1:15" x14ac:dyDescent="0.25">
      <c r="A13" s="12"/>
      <c r="B13" s="13"/>
      <c r="C13" s="14"/>
      <c r="D13" s="14"/>
      <c r="E13" s="14"/>
      <c r="F13" s="14"/>
      <c r="G13" s="14"/>
      <c r="H13" s="14"/>
      <c r="I13" s="14"/>
      <c r="J13" s="15"/>
      <c r="K13" s="14"/>
      <c r="L13" s="14"/>
      <c r="M13" s="14"/>
      <c r="N13" s="14"/>
      <c r="O13" s="13"/>
    </row>
    <row r="14" spans="1:15" x14ac:dyDescent="0.25">
      <c r="A14" s="12"/>
      <c r="B14" s="13"/>
      <c r="C14" s="14"/>
      <c r="D14" s="14"/>
      <c r="E14" s="14"/>
      <c r="F14" s="14"/>
      <c r="G14" s="14"/>
      <c r="H14" s="14"/>
      <c r="I14" s="14"/>
      <c r="J14" s="15"/>
      <c r="K14" s="14"/>
      <c r="L14" s="14"/>
      <c r="M14" s="14"/>
      <c r="N14" s="14"/>
      <c r="O14" s="13"/>
    </row>
    <row r="15" spans="1:15" x14ac:dyDescent="0.25">
      <c r="A15" s="12"/>
      <c r="B15" s="13"/>
      <c r="C15" s="14"/>
      <c r="D15" s="14"/>
      <c r="E15" s="14"/>
      <c r="F15" s="14"/>
      <c r="G15" s="14"/>
      <c r="H15" s="14"/>
      <c r="I15" s="14"/>
      <c r="J15" s="15"/>
      <c r="K15" s="14"/>
      <c r="L15" s="14"/>
      <c r="M15" s="14"/>
      <c r="N15" s="14"/>
      <c r="O15" s="13"/>
    </row>
    <row r="16" spans="1:15" x14ac:dyDescent="0.25">
      <c r="A16" s="12"/>
      <c r="B16" s="13"/>
      <c r="C16" s="14"/>
      <c r="D16" s="14"/>
      <c r="E16" s="14"/>
      <c r="F16" s="14"/>
      <c r="G16" s="14"/>
      <c r="H16" s="14"/>
      <c r="I16" s="14"/>
      <c r="J16" s="15"/>
      <c r="K16" s="14"/>
      <c r="L16" s="14"/>
      <c r="M16" s="14"/>
      <c r="N16" s="14"/>
      <c r="O16" s="13"/>
    </row>
    <row r="17" spans="1:15" x14ac:dyDescent="0.25">
      <c r="A17" s="12"/>
      <c r="B17" s="13"/>
      <c r="C17" s="14"/>
      <c r="D17" s="14"/>
      <c r="E17" s="14"/>
      <c r="F17" s="14"/>
      <c r="G17" s="14"/>
      <c r="H17" s="14"/>
      <c r="I17" s="14"/>
      <c r="J17" s="15"/>
      <c r="K17" s="14"/>
      <c r="L17" s="14"/>
      <c r="M17" s="14"/>
      <c r="N17" s="14"/>
      <c r="O17" s="13"/>
    </row>
    <row r="18" spans="1:15" x14ac:dyDescent="0.25">
      <c r="A18" s="12"/>
      <c r="B18" s="13"/>
      <c r="C18" s="14"/>
      <c r="D18" s="14"/>
      <c r="E18" s="14"/>
      <c r="F18" s="14"/>
      <c r="G18" s="14"/>
      <c r="H18" s="14"/>
      <c r="I18" s="14"/>
      <c r="J18" s="15"/>
      <c r="K18" s="14"/>
      <c r="L18" s="14"/>
      <c r="M18" s="14"/>
      <c r="N18" s="14"/>
      <c r="O18" s="13"/>
    </row>
    <row r="19" spans="1:15" x14ac:dyDescent="0.25">
      <c r="A19" s="12"/>
      <c r="B19" s="13"/>
      <c r="C19" s="14"/>
      <c r="D19" s="14"/>
      <c r="E19" s="14"/>
      <c r="F19" s="14"/>
      <c r="G19" s="14"/>
      <c r="H19" s="14"/>
      <c r="I19" s="14"/>
      <c r="J19" s="15"/>
      <c r="K19" s="14"/>
      <c r="L19" s="14"/>
      <c r="M19" s="14"/>
      <c r="N19" s="14"/>
      <c r="O19" s="13"/>
    </row>
    <row r="20" spans="1:15" x14ac:dyDescent="0.25">
      <c r="A20" s="12"/>
      <c r="B20" s="13"/>
      <c r="C20" s="14"/>
      <c r="D20" s="14"/>
      <c r="E20" s="14"/>
      <c r="F20" s="14"/>
      <c r="G20" s="14"/>
      <c r="H20" s="14"/>
      <c r="I20" s="14"/>
      <c r="J20" s="15"/>
      <c r="K20" s="14"/>
      <c r="L20" s="14"/>
      <c r="M20" s="14"/>
      <c r="N20" s="14"/>
      <c r="O20" s="13"/>
    </row>
    <row r="21" spans="1:15" x14ac:dyDescent="0.25">
      <c r="A21" s="12"/>
      <c r="B21" s="13"/>
      <c r="C21" s="14"/>
      <c r="D21" s="14"/>
      <c r="E21" s="14"/>
      <c r="F21" s="14"/>
      <c r="G21" s="14"/>
      <c r="H21" s="14"/>
      <c r="I21" s="14"/>
      <c r="J21" s="15"/>
      <c r="K21" s="14"/>
      <c r="L21" s="14"/>
      <c r="M21" s="14"/>
      <c r="N21" s="14"/>
      <c r="O21" s="13"/>
    </row>
    <row r="22" spans="1:15" x14ac:dyDescent="0.25">
      <c r="A22" s="12"/>
      <c r="B22" s="13"/>
      <c r="C22" s="14"/>
      <c r="D22" s="14"/>
      <c r="E22" s="14"/>
      <c r="F22" s="14"/>
      <c r="G22" s="14"/>
      <c r="H22" s="14"/>
      <c r="I22" s="14"/>
      <c r="J22" s="15"/>
      <c r="K22" s="14"/>
      <c r="L22" s="14"/>
      <c r="M22" s="14"/>
      <c r="N22" s="14"/>
      <c r="O22" s="13"/>
    </row>
    <row r="23" spans="1:15" x14ac:dyDescent="0.25">
      <c r="A23" s="12"/>
      <c r="B23" s="13"/>
      <c r="C23" s="14"/>
      <c r="D23" s="14"/>
      <c r="E23" s="14"/>
      <c r="F23" s="14"/>
      <c r="G23" s="14"/>
      <c r="H23" s="14"/>
      <c r="I23" s="14"/>
      <c r="J23" s="15"/>
      <c r="K23" s="14"/>
      <c r="L23" s="14"/>
      <c r="M23" s="14"/>
      <c r="N23" s="14"/>
      <c r="O23" s="13"/>
    </row>
    <row r="24" spans="1:15" x14ac:dyDescent="0.25">
      <c r="A24" s="12"/>
      <c r="B24" s="13"/>
      <c r="C24" s="14"/>
      <c r="D24" s="14"/>
      <c r="E24" s="14"/>
      <c r="F24" s="14"/>
      <c r="G24" s="14"/>
      <c r="H24" s="14"/>
      <c r="I24" s="14"/>
      <c r="J24" s="15"/>
      <c r="K24" s="14"/>
      <c r="L24" s="14"/>
      <c r="M24" s="14"/>
      <c r="N24" s="14"/>
      <c r="O24" s="13"/>
    </row>
    <row r="25" spans="1:15" x14ac:dyDescent="0.25">
      <c r="A25" s="12"/>
      <c r="B25" s="13"/>
      <c r="C25" s="14"/>
      <c r="D25" s="14"/>
      <c r="E25" s="14"/>
      <c r="F25" s="14"/>
      <c r="G25" s="14"/>
      <c r="H25" s="14"/>
      <c r="I25" s="14"/>
      <c r="J25" s="15"/>
      <c r="K25" s="14"/>
      <c r="L25" s="14"/>
      <c r="M25" s="14"/>
      <c r="N25" s="14"/>
      <c r="O25" s="13"/>
    </row>
    <row r="26" spans="1:15" x14ac:dyDescent="0.25">
      <c r="A26" s="12"/>
      <c r="B26" s="13"/>
      <c r="C26" s="14"/>
      <c r="D26" s="14"/>
      <c r="E26" s="14"/>
      <c r="F26" s="14"/>
      <c r="G26" s="14"/>
      <c r="H26" s="14"/>
      <c r="I26" s="14"/>
      <c r="J26" s="15"/>
      <c r="K26" s="14"/>
      <c r="L26" s="14"/>
      <c r="M26" s="14"/>
      <c r="N26" s="14"/>
      <c r="O26" s="13"/>
    </row>
    <row r="27" spans="1:15" x14ac:dyDescent="0.25">
      <c r="A27" s="12"/>
      <c r="B27" s="13"/>
      <c r="C27" s="14"/>
      <c r="D27" s="14"/>
      <c r="E27" s="14"/>
      <c r="F27" s="14"/>
      <c r="G27" s="14"/>
      <c r="H27" s="14"/>
      <c r="I27" s="14"/>
      <c r="J27" s="15"/>
      <c r="K27" s="14"/>
      <c r="L27" s="14"/>
      <c r="M27" s="14"/>
      <c r="N27" s="14"/>
      <c r="O27" s="13"/>
    </row>
    <row r="28" spans="1:15" x14ac:dyDescent="0.25">
      <c r="A28" s="12"/>
      <c r="B28" s="13"/>
      <c r="C28" s="14"/>
      <c r="D28" s="14"/>
      <c r="E28" s="14"/>
      <c r="F28" s="14"/>
      <c r="G28" s="14"/>
      <c r="H28" s="14"/>
      <c r="I28" s="14"/>
      <c r="J28" s="15"/>
      <c r="K28" s="14"/>
      <c r="L28" s="14"/>
      <c r="M28" s="14"/>
      <c r="N28" s="14"/>
      <c r="O28" s="13"/>
    </row>
    <row r="29" spans="1:15" x14ac:dyDescent="0.25">
      <c r="A29" s="12"/>
      <c r="B29" s="13"/>
      <c r="C29" s="14"/>
      <c r="D29" s="14"/>
      <c r="E29" s="14"/>
      <c r="F29" s="14"/>
      <c r="G29" s="14"/>
      <c r="H29" s="14"/>
      <c r="I29" s="14"/>
      <c r="J29" s="15"/>
      <c r="K29" s="14"/>
      <c r="L29" s="14"/>
      <c r="M29" s="14"/>
      <c r="N29" s="14"/>
      <c r="O29" s="13"/>
    </row>
    <row r="30" spans="1:15" x14ac:dyDescent="0.25">
      <c r="A30" s="12"/>
      <c r="B30" s="13"/>
      <c r="C30" s="14"/>
      <c r="D30" s="14"/>
      <c r="E30" s="14"/>
      <c r="F30" s="14"/>
      <c r="G30" s="14"/>
      <c r="H30" s="14"/>
      <c r="I30" s="14"/>
      <c r="J30" s="15"/>
      <c r="K30" s="14"/>
      <c r="L30" s="14"/>
      <c r="M30" s="14"/>
      <c r="N30" s="14"/>
      <c r="O30" s="13"/>
    </row>
    <row r="31" spans="1:15" x14ac:dyDescent="0.25">
      <c r="A31" s="12"/>
      <c r="B31" s="13"/>
      <c r="C31" s="14"/>
      <c r="D31" s="14"/>
      <c r="E31" s="14"/>
      <c r="F31" s="14"/>
      <c r="G31" s="14"/>
      <c r="H31" s="14"/>
      <c r="I31" s="14"/>
      <c r="J31" s="15"/>
      <c r="K31" s="14"/>
      <c r="L31" s="14"/>
      <c r="M31" s="14"/>
      <c r="N31" s="14"/>
      <c r="O31" s="13"/>
    </row>
    <row r="32" spans="1:15" x14ac:dyDescent="0.25">
      <c r="A32" s="12"/>
      <c r="B32" s="13"/>
      <c r="C32" s="14"/>
      <c r="D32" s="14"/>
      <c r="E32" s="14"/>
      <c r="F32" s="14"/>
      <c r="G32" s="14"/>
      <c r="H32" s="14"/>
      <c r="I32" s="14"/>
      <c r="J32" s="15"/>
      <c r="K32" s="14"/>
      <c r="L32" s="14"/>
      <c r="M32" s="14"/>
      <c r="N32" s="14"/>
      <c r="O32" s="13"/>
    </row>
  </sheetData>
  <autoFilter ref="A1:O1"/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17" customWidth="1"/>
    <col min="4" max="5" width="15" customWidth="1"/>
    <col min="6" max="6" width="18" customWidth="1"/>
  </cols>
  <sheetData>
    <row r="1" ht="32" customHeight="1" spans="1:6" x14ac:dyDescent="0.25">
      <c r="A1" s="11" t="s">
        <v>37</v>
      </c>
      <c r="B1" s="11" t="s">
        <v>59</v>
      </c>
      <c r="C1" s="11" t="s">
        <v>60</v>
      </c>
      <c r="D1" s="11" t="s">
        <v>61</v>
      </c>
      <c r="E1" s="11" t="s">
        <v>62</v>
      </c>
      <c r="F1" s="11" t="s">
        <v>63</v>
      </c>
    </row>
    <row r="2" spans="1:6" x14ac:dyDescent="0.25">
      <c r="A2" s="13" t="s">
        <v>51</v>
      </c>
      <c r="B2" s="21">
        <f>COUNTIF(Cierres!$B:$B,$A2)</f>
      </c>
      <c r="C2" s="14">
        <f>SUMIF(Cierres!$B:$B,$A2,Cierres!$I:$I)</f>
      </c>
      <c r="D2" s="21">
        <f>COUNTIFS(Cierres!$B:$B,$A2,Cierres!$J:$J,"FALTANTE")</f>
      </c>
      <c r="E2" s="21">
        <f>COUNTIFS(Cierres!$B:$B,$A2,Cierres!$J:$J,"SOBRANTE")</f>
      </c>
      <c r="F2" s="14">
        <f>IF(B2=0,"",C2/B2)</f>
      </c>
    </row>
    <row r="3" spans="1:6" x14ac:dyDescent="0.25">
      <c r="A3" s="13" t="s">
        <v>54</v>
      </c>
      <c r="B3" s="21">
        <f>COUNTIF(Cierres!$B:$B,$A3)</f>
      </c>
      <c r="C3" s="14">
        <f>SUMIF(Cierres!$B:$B,$A3,Cierres!$I:$I)</f>
      </c>
      <c r="D3" s="21">
        <f>COUNTIFS(Cierres!$B:$B,$A3,Cierres!$J:$J,"FALTANTE")</f>
      </c>
      <c r="E3" s="21">
        <f>COUNTIFS(Cierres!$B:$B,$A3,Cierres!$J:$J,"SOBRANTE")</f>
      </c>
      <c r="F3" s="14">
        <f>IF(B3=0,"",C3/B3)</f>
      </c>
    </row>
    <row r="4" spans="1:6" x14ac:dyDescent="0.25">
      <c r="A4" s="13"/>
      <c r="B4" s="21"/>
      <c r="C4" s="14"/>
      <c r="D4" s="21"/>
      <c r="E4" s="21"/>
      <c r="F4" s="14"/>
    </row>
    <row r="5" spans="1:6" x14ac:dyDescent="0.25">
      <c r="A5" s="13"/>
      <c r="B5" s="21"/>
      <c r="C5" s="14"/>
      <c r="D5" s="21"/>
      <c r="E5" s="21"/>
      <c r="F5" s="14"/>
    </row>
    <row r="6" spans="1:6" x14ac:dyDescent="0.25">
      <c r="A6" s="22" t="s">
        <v>64</v>
      </c>
      <c r="B6" s="21"/>
      <c r="C6" s="14"/>
      <c r="D6" s="21"/>
      <c r="E6" s="21"/>
      <c r="F6" s="14"/>
    </row>
    <row r="7" spans="1:6" x14ac:dyDescent="0.25">
      <c r="A7" s="23" t="s">
        <v>34</v>
      </c>
      <c r="B7" s="21"/>
      <c r="C7" s="14"/>
      <c r="D7" s="21"/>
      <c r="E7" s="21"/>
      <c r="F7" s="14"/>
    </row>
    <row r="8" spans="1:6" x14ac:dyDescent="0.25">
      <c r="A8" s="13"/>
      <c r="B8" s="21"/>
      <c r="C8" s="14"/>
      <c r="D8" s="21"/>
      <c r="E8" s="21"/>
      <c r="F8" s="14"/>
    </row>
    <row r="9" spans="1:6" x14ac:dyDescent="0.25">
      <c r="A9" s="13"/>
      <c r="B9" s="21"/>
      <c r="C9" s="14"/>
      <c r="D9" s="21"/>
      <c r="E9" s="21"/>
      <c r="F9" s="14"/>
    </row>
    <row r="10" spans="1:6" x14ac:dyDescent="0.25">
      <c r="A10" s="13"/>
      <c r="B10" s="21"/>
      <c r="C10" s="14"/>
      <c r="D10" s="21"/>
      <c r="E10" s="21"/>
      <c r="F10" s="14"/>
    </row>
    <row r="11" spans="1:6" x14ac:dyDescent="0.25">
      <c r="A11" s="13"/>
      <c r="B11" s="21"/>
      <c r="C11" s="14"/>
      <c r="D11" s="21"/>
      <c r="E11" s="21"/>
      <c r="F11" s="14"/>
    </row>
  </sheetData>
  <autoFilter ref="A1:F1"/>
  <hyperlinks>
    <hyperlink ref="A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Cómo usar</vt:lpstr>
      <vt:lpstr>Cierres</vt:lpstr>
      <vt:lpstr>Por cajero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cierre de caja</dc:title>
  <dc:subject>Libro de cierres diarios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