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ómo usar" state="visible" r:id="rId4"/>
    <sheet sheetId="2" name="Conteo de efectivo" state="visible" r:id="rId5"/>
    <sheet sheetId="3" name="Arqueo" state="visible" r:id="rId6"/>
  </sheets>
  <calcPr calcId="171027" fullCalcOnLoad="1"/>
</workbook>
</file>

<file path=xl/sharedStrings.xml><?xml version="1.0" encoding="utf-8"?>
<sst xmlns="http://schemas.openxmlformats.org/spreadsheetml/2006/main" count="75" uniqueCount="71">
  <si>
    <t>Arqueo de caja — plantilla</t>
  </si>
  <si>
    <t>Un arqueo es contar lo que hay, compararlo contra lo que el sistema esperaba y quedarse con la resta. Esta planilla hace la resta por vos, y la hace para los cinco medios de cobro, no sólo para el efectivo.</t>
  </si>
  <si>
    <t>Regla de oro: primero contás, después mirás el esperado. Si mirás el esperado antes, el número te condiciona y vas a contar hasta que dé.</t>
  </si>
  <si>
    <t>Paso a paso</t>
  </si>
  <si>
    <t>1.</t>
  </si>
  <si>
    <t>Cerrá el ingreso de movimientos. No se arquea con la caja recibiendo cobros.</t>
  </si>
  <si>
    <t>2.</t>
  </si>
  <si>
    <t>En la hoja Conteo de efectivo, contá por denominación. Separá el fondo fijo (el que queda para vueltos) del recaudado del día: son dos columnas distintas.</t>
  </si>
  <si>
    <t>3.</t>
  </si>
  <si>
    <t>En la hoja Arqueo, cargá el Esperado de cada medio de pago. Ese número sale de tu sistema o del cuaderno.</t>
  </si>
  <si>
    <t>4.</t>
  </si>
  <si>
    <t>Cargá el Real: tarjeta es el lote del posnet, transferencia el homebanking del día, cheques los papeles contados, Mercado Pago el saldo de la cuenta. El efectivo ya viene del conteo.</t>
  </si>
  <si>
    <t>5.</t>
  </si>
  <si>
    <t>Mirá la columna Diferencia. Negativa es faltante, positiva es sobrante.</t>
  </si>
  <si>
    <t>6.</t>
  </si>
  <si>
    <t>Si no cierra, escribí en Observación qué revisaste. Un número solo, sin observación, en un mes no le sirve a nadie.</t>
  </si>
  <si>
    <t>Las fórmulas que ya trae</t>
  </si>
  <si>
    <t>Fórmula</t>
  </si>
  <si>
    <t>Qué hace</t>
  </si>
  <si>
    <t>=SUMAPRODUCTO($A$4:$A$14; B4:B14)</t>
  </si>
  <si>
    <t>Total del conteo: denominación × cantidad de billetes.</t>
  </si>
  <si>
    <t>=C-B</t>
  </si>
  <si>
    <t>Diferencia: lo real menos lo esperado.</t>
  </si>
  <si>
    <t>=SI(D=0; "OK"; SI(D&lt;0; "FALTANTE"; "SOBRANTE"))</t>
  </si>
  <si>
    <t>Estado de cada medio de pago.</t>
  </si>
  <si>
    <t>Las fórmulas se ven en castellano (=SUMA, =SI, =BUSCARV) si tu Excel está en castellano. Google Sheets y LibreOffice también las abren.</t>
  </si>
  <si>
    <t>Antes de usarla</t>
  </si>
  <si>
    <t>•  Dos diferencias del mismo importe con signo opuesto (falta en efectivo lo que sobra en transferencia) casi siempre son un cobro cargado con el medio de pago equivocado. No hay plata perdida.</t>
  </si>
  <si>
    <t>•  Revisá las causas en este orden: medio de pago equivocado, salida sin registrar, vuelto mal dado, cobro duplicado.</t>
  </si>
  <si>
    <t>•  No ajustes el número contado para que dé cero. La diferencia se registra, no se tapa.</t>
  </si>
  <si>
    <t>•  Un arqueo por jornada y por cajero. Con una caja compartida entre tres personas, un faltante no es de nadie.</t>
  </si>
  <si>
    <t>Plantilla gratuita de PymeInteligente — https://pymeinteligente.com.ar</t>
  </si>
  <si>
    <t>Usala, copiala y compartila. Si el negocio te queda grande para una planilla, el sistema hace todo esto solo.</t>
  </si>
  <si>
    <t>CONTEO DE EFECTIVO — contá por denominación, no en un solo montón</t>
  </si>
  <si>
    <t>Denominación</t>
  </si>
  <si>
    <t>Cantidad — fondo fijo</t>
  </si>
  <si>
    <t>Cantidad — recaudado del día</t>
  </si>
  <si>
    <t>Subtotal fondo fijo</t>
  </si>
  <si>
    <t>Subtotal recaudado</t>
  </si>
  <si>
    <t>Monedas (importe total)</t>
  </si>
  <si>
    <t>TOTAL CONTADO</t>
  </si>
  <si>
    <t>ARQUEO DE CAJA</t>
  </si>
  <si>
    <t>Fecha:</t>
  </si>
  <si>
    <t>Sucursal:</t>
  </si>
  <si>
    <t>Casa central</t>
  </si>
  <si>
    <t>Cajero:</t>
  </si>
  <si>
    <t>Ana</t>
  </si>
  <si>
    <t>Turno:</t>
  </si>
  <si>
    <t>Tarde</t>
  </si>
  <si>
    <t>Medio de pago</t>
  </si>
  <si>
    <t>Esperado (según el sistema)</t>
  </si>
  <si>
    <t>Real (contado)</t>
  </si>
  <si>
    <t>Diferencia</t>
  </si>
  <si>
    <t>Estado</t>
  </si>
  <si>
    <t>De dónde sale el real</t>
  </si>
  <si>
    <t>Observación: qué revisaste</t>
  </si>
  <si>
    <t>Efectivo</t>
  </si>
  <si>
    <t>Conteo por denominación (recaudado del día, sin el fondo fijo)</t>
  </si>
  <si>
    <t>Falta exactamente lo que sobra en transferencia: revisar cobro cargado con el medio equivocado.</t>
  </si>
  <si>
    <t>Tarjeta (débito y crédito)</t>
  </si>
  <si>
    <t>Cierre de lote del posnet, no el resumen del banco</t>
  </si>
  <si>
    <t/>
  </si>
  <si>
    <t>Transferencia</t>
  </si>
  <si>
    <t>Homebanking filtrado por la fecha de la jornada</t>
  </si>
  <si>
    <t>Sobra lo que falta en efectivo. Ver la fila de efectivo.</t>
  </si>
  <si>
    <t>Cheques de terceros</t>
  </si>
  <si>
    <t>Conteo de los papeles físicos que quedaron en el cajón</t>
  </si>
  <si>
    <t>Mercado Pago</t>
  </si>
  <si>
    <t>Saldo de la cuenta, no las notificaciones del celular</t>
  </si>
  <si>
    <t>TOTALES</t>
  </si>
  <si>
    <t>Fondo fijo que queda para mañana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</si>
</sst>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quot;#,##0"/>
    <numFmt numFmtId="165" formatCode="&quot;$&quot;#,##0.00"/>
    <numFmt numFmtId="166" formatCode="dd/mm/yyyy"/>
  </numFmts>
  <fonts count="15" x14ac:knownFonts="1">
    <font>
      <color theme="1"/>
      <family val="2"/>
      <scheme val="minor"/>
      <sz val="11"/>
      <name val="Calibri"/>
    </font>
    <font>
      <b/>
      <color rgb="FF1F2937"/>
      <sz val="16"/>
    </font>
    <font>
      <color rgb="FF374151"/>
      <sz val="11"/>
    </font>
    <font>
      <b/>
      <color rgb="FF065F46"/>
      <sz val="12"/>
    </font>
    <font>
      <b/>
      <sz val="11"/>
    </font>
    <font>
      <b/>
      <color rgb="FFFFFFFF"/>
      <sz val="10"/>
    </font>
    <font>
      <color rgb="FF065F46"/>
      <sz val="10"/>
      <name val="Consolas"/>
    </font>
    <font>
      <i/>
      <color rgb="FF6B7280"/>
      <sz val="10"/>
    </font>
    <font>
      <i/>
      <u/>
      <color rgb="FF4F46E5"/>
      <sz val="10"/>
    </font>
    <font>
      <color rgb="FF6B7280"/>
      <sz val="9"/>
    </font>
    <font>
      <b/>
      <color rgb="FF1F2937"/>
      <sz val="12"/>
    </font>
    <font>
      <b/>
      <sz val="10"/>
    </font>
    <font>
      <i/>
      <u/>
      <color rgb="FF4F46E5"/>
      <sz val="9"/>
    </font>
    <font>
      <b/>
      <color rgb="FF1F2937"/>
      <sz val="14"/>
    </font>
    <font>
      <b/>
      <color rgb="FF6B7280"/>
      <sz val="10"/>
    </font>
  </fonts>
  <fills count="4">
    <fill>
      <patternFill patternType="none"/>
    </fill>
    <fill>
      <patternFill patternType="gray125"/>
    </fill>
    <fill>
      <patternFill patternType="solid">
        <fgColor rgb="FF1F2937"/>
      </patternFill>
    </fill>
    <fill>
      <patternFill patternType="solid">
        <fgColor rgb="FFF3F4F6"/>
      </patternFill>
    </fill>
  </fills>
  <borders count="3">
    <border>
      <left/>
      <right/>
      <top/>
      <bottom/>
      <diagonal/>
    </border>
    <border>
      <left/>
      <right style="hair">
        <color rgb="FFE5E7EB"/>
      </right>
      <top/>
      <bottom style="hair">
        <color rgb="FFE5E7EB"/>
      </bottom>
      <diagonal/>
    </border>
    <border>
      <left/>
      <right/>
      <top style="medium">
        <color rgb="FF1F2937"/>
      </top>
      <bottom/>
      <diagonal/>
    </border>
  </borders>
  <cellStyleXfs count="1">
    <xf numFmtId="0" fontId="0" fillId="0" borderId="0"/>
  </cellStyleXfs>
  <cellXfs count="26">
    <xf numFmtId="0" fontId="0" fillId="0" borderId="0" xfId="0"/>
    <xf numFmtId="0" fontId="1" fillId="0" borderId="0" xfId="0" applyFont="1"/>
    <xf numFmtId="0" fontId="2" fillId="0" borderId="0" xfId="0" applyFont="1" applyAlignment="1">
      <alignment vertical="top" wrapText="1"/>
    </xf>
    <xf numFmtId="0" fontId="3" fillId="0" borderId="0" xfId="0" applyFont="1"/>
    <xf numFmtId="0" fontId="4" fillId="0" borderId="0" xfId="0" applyFont="1" applyAlignment="1">
      <alignment horizontal="left" vertical="top"/>
    </xf>
    <xf numFmtId="0" fontId="0" fillId="0" borderId="0" xfId="0" applyAlignment="1">
      <alignment vertical="top" wrapText="1"/>
    </xf>
    <xf numFmtId="0" fontId="5" fillId="2" borderId="0" xfId="0" applyFont="1" applyFill="1"/>
    <xf numFmtId="0" fontId="6" fillId="0" borderId="0" xfId="0" applyFont="1" applyAlignment="1">
      <alignment vertical="top" wrapText="1"/>
    </xf>
    <xf numFmtId="0" fontId="7" fillId="0" borderId="0" xfId="0" applyFont="1" applyAlignment="1">
      <alignment vertical="top" wrapText="1"/>
    </xf>
    <xf numFmtId="0" fontId="8" fillId="0" borderId="0" xfId="0" applyFont="1"/>
    <xf numFmtId="0" fontId="9" fillId="0" borderId="0" xfId="0" applyFont="1"/>
    <xf numFmtId="0" fontId="10" fillId="0" borderId="0" xfId="0" applyFont="1"/>
    <xf numFmtId="0" fontId="5" fillId="2" borderId="0" xfId="0" applyFont="1" applyFill="1" applyAlignment="1">
      <alignment horizontal="center" vertical="center" wrapText="1"/>
    </xf>
    <xf numFmtId="164" fontId="0" fillId="0" borderId="1" xfId="0" applyNumberFormat="1" applyBorder="1" applyAlignment="1">
      <alignment horizontal="center" vertical="center"/>
    </xf>
    <xf numFmtId="3" fontId="0" fillId="0" borderId="1" xfId="0" applyNumberFormat="1" applyBorder="1" applyAlignment="1">
      <alignment horizontal="center" vertical="center"/>
    </xf>
    <xf numFmtId="165" fontId="0" fillId="0" borderId="1" xfId="0" applyNumberFormat="1" applyBorder="1"/>
    <xf numFmtId="0" fontId="0" fillId="0" borderId="1" xfId="0" applyBorder="1" applyAlignment="1">
      <alignment horizontal="center" vertical="center"/>
    </xf>
    <xf numFmtId="0" fontId="11" fillId="3" borderId="2" xfId="0" applyFont="1" applyFill="1" applyBorder="1"/>
    <xf numFmtId="165" fontId="11" fillId="3" borderId="2" xfId="0" applyNumberFormat="1" applyFont="1" applyFill="1" applyBorder="1"/>
    <xf numFmtId="0" fontId="12" fillId="0" borderId="0" xfId="0" applyFont="1"/>
    <xf numFmtId="0" fontId="13" fillId="0" borderId="0" xfId="0" applyFont="1"/>
    <xf numFmtId="0" fontId="14" fillId="0" borderId="0" xfId="0" applyFont="1"/>
    <xf numFmtId="166" fontId="0" fillId="0" borderId="0" xfId="0" applyNumberFormat="1"/>
    <xf numFmtId="0" fontId="0" fillId="0" borderId="1" xfId="0" applyBorder="1"/>
    <xf numFmtId="0" fontId="11" fillId="0" borderId="0" xfId="0" applyFont="1"/>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ymeinteligente.com.a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pymeinteligente.com.a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pymeinteligente.com.a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4F46E5"/>
  </sheetPr>
  <dimension ref="B2:C31"/>
  <sheetViews>
    <sheetView workbookViewId="0" showGridLines="0"/>
  </sheetViews>
  <sheetFormatPr defaultRowHeight="15" outlineLevelRow="0" outlineLevelCol="0" x14ac:dyDescent="55"/>
  <cols>
    <col min="1" max="1" width="3" customWidth="1"/>
    <col min="2" max="2" width="46" customWidth="1"/>
    <col min="3" max="3" width="78" customWidth="1"/>
  </cols>
  <sheetData>
    <row r="2" ht="26" customHeight="1" spans="2:3" x14ac:dyDescent="0.25">
      <c r="B2" s="1" t="s">
        <v>0</v>
      </c>
      <c r="C2" s="1"/>
    </row>
    <row r="4" ht="32" customHeight="1" spans="2:3" x14ac:dyDescent="0.25">
      <c r="B4" s="2" t="s">
        <v>1</v>
      </c>
      <c r="C4" s="2"/>
    </row>
    <row r="5" ht="32" customHeight="1" spans="2:3" x14ac:dyDescent="0.25">
      <c r="B5" s="2" t="s">
        <v>2</v>
      </c>
      <c r="C5" s="2"/>
    </row>
    <row r="7" spans="2:2" x14ac:dyDescent="0.25">
      <c r="B7" s="3" t="s">
        <v>3</v>
      </c>
    </row>
    <row r="8" ht="18" customHeight="1" spans="2:3" x14ac:dyDescent="0.25">
      <c r="B8" s="4" t="s">
        <v>4</v>
      </c>
      <c r="C8" s="5" t="s">
        <v>5</v>
      </c>
    </row>
    <row r="9" ht="30" customHeight="1" spans="2:3" x14ac:dyDescent="0.25">
      <c r="B9" s="4" t="s">
        <v>6</v>
      </c>
      <c r="C9" s="5" t="s">
        <v>7</v>
      </c>
    </row>
    <row r="10" ht="30" customHeight="1" spans="2:3" x14ac:dyDescent="0.25">
      <c r="B10" s="4" t="s">
        <v>8</v>
      </c>
      <c r="C10" s="5" t="s">
        <v>9</v>
      </c>
    </row>
    <row r="11" ht="45" customHeight="1" spans="2:3" x14ac:dyDescent="0.25">
      <c r="B11" s="4" t="s">
        <v>10</v>
      </c>
      <c r="C11" s="5" t="s">
        <v>11</v>
      </c>
    </row>
    <row r="12" ht="18" customHeight="1" spans="2:3" x14ac:dyDescent="0.25">
      <c r="B12" s="4" t="s">
        <v>12</v>
      </c>
      <c r="C12" s="5" t="s">
        <v>13</v>
      </c>
    </row>
    <row r="13" ht="30" customHeight="1" spans="2:3" x14ac:dyDescent="0.25">
      <c r="B13" s="4" t="s">
        <v>14</v>
      </c>
      <c r="C13" s="5" t="s">
        <v>15</v>
      </c>
    </row>
    <row r="15" spans="2:2" x14ac:dyDescent="0.25">
      <c r="B15" s="3" t="s">
        <v>16</v>
      </c>
    </row>
    <row r="16" spans="2:3" x14ac:dyDescent="0.25">
      <c r="B16" s="6" t="s">
        <v>17</v>
      </c>
      <c r="C16" s="6" t="s">
        <v>18</v>
      </c>
    </row>
    <row r="17" ht="18" customHeight="1" spans="2:3" x14ac:dyDescent="0.25">
      <c r="B17" s="7" t="s">
        <v>19</v>
      </c>
      <c r="C17" s="5" t="s">
        <v>20</v>
      </c>
    </row>
    <row r="18" ht="18" customHeight="1" spans="2:3" x14ac:dyDescent="0.25">
      <c r="B18" s="7" t="s">
        <v>21</v>
      </c>
      <c r="C18" s="5" t="s">
        <v>22</v>
      </c>
    </row>
    <row r="19" ht="30" customHeight="1" spans="2:3" x14ac:dyDescent="0.25">
      <c r="B19" s="7" t="s">
        <v>23</v>
      </c>
      <c r="C19" s="5" t="s">
        <v>24</v>
      </c>
    </row>
    <row r="21" ht="30" customHeight="1" spans="2:3" x14ac:dyDescent="0.25">
      <c r="B21" s="8" t="s">
        <v>25</v>
      </c>
      <c r="C21" s="8"/>
    </row>
    <row r="23" spans="2:2" x14ac:dyDescent="0.25">
      <c r="B23" s="3" t="s">
        <v>26</v>
      </c>
    </row>
    <row r="24" ht="32" customHeight="1" spans="2:3" x14ac:dyDescent="0.25">
      <c r="B24" s="5" t="s">
        <v>27</v>
      </c>
      <c r="C24" s="5"/>
    </row>
    <row r="25" ht="32" customHeight="1" spans="2:3" x14ac:dyDescent="0.25">
      <c r="B25" s="5" t="s">
        <v>28</v>
      </c>
      <c r="C25" s="5"/>
    </row>
    <row r="26" ht="18" customHeight="1" spans="2:3" x14ac:dyDescent="0.25">
      <c r="B26" s="5" t="s">
        <v>29</v>
      </c>
      <c r="C26" s="5"/>
    </row>
    <row r="27" ht="32" customHeight="1" spans="2:3" x14ac:dyDescent="0.25">
      <c r="B27" s="5" t="s">
        <v>30</v>
      </c>
      <c r="C27" s="5"/>
    </row>
    <row r="30" spans="2:3" x14ac:dyDescent="0.25">
      <c r="B30" s="9" t="s">
        <v>31</v>
      </c>
      <c r="C30" s="9"/>
    </row>
    <row r="31" spans="2:3" x14ac:dyDescent="0.25">
      <c r="B31" s="10" t="s">
        <v>32</v>
      </c>
      <c r="C31" s="10"/>
    </row>
  </sheetData>
  <mergeCells count="10">
    <mergeCell ref="B2:C2"/>
    <mergeCell ref="B4:C4"/>
    <mergeCell ref="B5:C5"/>
    <mergeCell ref="B21:C21"/>
    <mergeCell ref="B24:C24"/>
    <mergeCell ref="B25:C25"/>
    <mergeCell ref="B26:C26"/>
    <mergeCell ref="B27:C27"/>
    <mergeCell ref="B30:C30"/>
    <mergeCell ref="B31:C31"/>
  </mergeCells>
  <hyperlinks>
    <hyperlink ref="B30" r:id="rId1"/>
  </hyperlink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65F46"/>
  </sheetPr>
  <dimension ref="A1:E17"/>
  <sheetViews>
    <sheetView workbookViewId="0">
      <pane ySplit="3" topLeftCell="A4" activePane="bottomLeft" state="frozen"/>
      <selection pane="bottomLeft"/>
    </sheetView>
  </sheetViews>
  <sheetFormatPr defaultRowHeight="15" outlineLevelRow="0" outlineLevelCol="0" x14ac:dyDescent="55"/>
  <cols>
    <col min="1" max="2" width="16" customWidth="1"/>
    <col min="3" max="3" width="18" customWidth="1"/>
    <col min="4" max="5" width="17" customWidth="1"/>
  </cols>
  <sheetData>
    <row r="1" spans="1:5" x14ac:dyDescent="0.25">
      <c r="A1" s="11" t="s">
        <v>33</v>
      </c>
      <c r="B1" s="11"/>
      <c r="C1" s="11"/>
      <c r="D1" s="11"/>
      <c r="E1" s="11"/>
    </row>
    <row r="3" ht="32" customHeight="1" spans="1:5" x14ac:dyDescent="0.25">
      <c r="A3" s="12" t="s">
        <v>34</v>
      </c>
      <c r="B3" s="12" t="s">
        <v>35</v>
      </c>
      <c r="C3" s="12" t="s">
        <v>36</v>
      </c>
      <c r="D3" s="12" t="s">
        <v>37</v>
      </c>
      <c r="E3" s="12" t="s">
        <v>38</v>
      </c>
    </row>
    <row r="4" spans="1:5" x14ac:dyDescent="0.25">
      <c r="A4" s="13">
        <v>20000</v>
      </c>
      <c r="B4" s="14">
        <v>0</v>
      </c>
      <c r="C4" s="14">
        <v>5</v>
      </c>
      <c r="D4" s="15">
        <f>$A4*B4</f>
      </c>
      <c r="E4" s="15">
        <f>$A4*C4</f>
      </c>
    </row>
    <row r="5" spans="1:5" x14ac:dyDescent="0.25">
      <c r="A5" s="13">
        <v>10000</v>
      </c>
      <c r="B5" s="14">
        <v>0</v>
      </c>
      <c r="C5" s="14">
        <v>6</v>
      </c>
      <c r="D5" s="15">
        <f>$A5*B5</f>
      </c>
      <c r="E5" s="15">
        <f>$A5*C5</f>
      </c>
    </row>
    <row r="6" spans="1:5" x14ac:dyDescent="0.25">
      <c r="A6" s="13">
        <v>2000</v>
      </c>
      <c r="B6" s="14">
        <v>0</v>
      </c>
      <c r="C6" s="14">
        <v>4</v>
      </c>
      <c r="D6" s="15">
        <f>$A6*B6</f>
      </c>
      <c r="E6" s="15">
        <f>$A6*C6</f>
      </c>
    </row>
    <row r="7" spans="1:5" x14ac:dyDescent="0.25">
      <c r="A7" s="13">
        <v>1000</v>
      </c>
      <c r="B7" s="14">
        <v>10</v>
      </c>
      <c r="C7" s="14">
        <v>5</v>
      </c>
      <c r="D7" s="15">
        <f>$A7*B7</f>
      </c>
      <c r="E7" s="15">
        <f>$A7*C7</f>
      </c>
    </row>
    <row r="8" spans="1:5" x14ac:dyDescent="0.25">
      <c r="A8" s="13">
        <v>500</v>
      </c>
      <c r="B8" s="14">
        <v>8</v>
      </c>
      <c r="C8" s="14">
        <v>4</v>
      </c>
      <c r="D8" s="15">
        <f>$A8*B8</f>
      </c>
      <c r="E8" s="15">
        <f>$A8*C8</f>
      </c>
    </row>
    <row r="9" spans="1:5" x14ac:dyDescent="0.25">
      <c r="A9" s="13">
        <v>200</v>
      </c>
      <c r="B9" s="14">
        <v>10</v>
      </c>
      <c r="C9" s="14">
        <v>3</v>
      </c>
      <c r="D9" s="15">
        <f>$A9*B9</f>
      </c>
      <c r="E9" s="15">
        <f>$A9*C9</f>
      </c>
    </row>
    <row r="10" spans="1:5" x14ac:dyDescent="0.25">
      <c r="A10" s="13">
        <v>100</v>
      </c>
      <c r="B10" s="14">
        <v>10</v>
      </c>
      <c r="C10" s="14">
        <v>4</v>
      </c>
      <c r="D10" s="15">
        <f>$A10*B10</f>
      </c>
      <c r="E10" s="15">
        <f>$A10*C10</f>
      </c>
    </row>
    <row r="11" spans="1:5" x14ac:dyDescent="0.25">
      <c r="A11" s="13">
        <v>50</v>
      </c>
      <c r="B11" s="14">
        <v>6</v>
      </c>
      <c r="C11" s="14">
        <v>2</v>
      </c>
      <c r="D11" s="15">
        <f>$A11*B11</f>
      </c>
      <c r="E11" s="15">
        <f>$A11*C11</f>
      </c>
    </row>
    <row r="12" spans="1:5" x14ac:dyDescent="0.25">
      <c r="A12" s="13">
        <v>20</v>
      </c>
      <c r="B12" s="14">
        <v>5</v>
      </c>
      <c r="C12" s="14">
        <v>0</v>
      </c>
      <c r="D12" s="15">
        <f>$A12*B12</f>
      </c>
      <c r="E12" s="15">
        <f>$A12*C12</f>
      </c>
    </row>
    <row r="13" spans="1:5" x14ac:dyDescent="0.25">
      <c r="A13" s="13">
        <v>10</v>
      </c>
      <c r="B13" s="14">
        <v>10</v>
      </c>
      <c r="C13" s="14">
        <v>0</v>
      </c>
      <c r="D13" s="15">
        <f>$A13*B13</f>
      </c>
      <c r="E13" s="15">
        <f>$A13*C13</f>
      </c>
    </row>
    <row r="14" spans="1:5" x14ac:dyDescent="0.25">
      <c r="A14" s="16" t="s">
        <v>39</v>
      </c>
      <c r="B14" s="14"/>
      <c r="C14" s="14"/>
      <c r="D14" s="15">
        <v>0</v>
      </c>
      <c r="E14" s="15">
        <v>0</v>
      </c>
    </row>
    <row r="15" ht="22" customHeight="1" spans="1:5" x14ac:dyDescent="0.25">
      <c r="A15" s="17" t="s">
        <v>40</v>
      </c>
      <c r="B15" s="17"/>
      <c r="C15" s="17"/>
      <c r="D15" s="18">
        <f>SUMPRODUCT($A4:$A13,B4:B13)+D14</f>
      </c>
      <c r="E15" s="18">
        <f>SUMPRODUCT($A4:$A13,C4:C13)+E14</f>
      </c>
    </row>
    <row r="17" spans="1:1" x14ac:dyDescent="0.25">
      <c r="A17" s="19" t="s">
        <v>31</v>
      </c>
    </row>
  </sheetData>
  <autoFilter ref="A3:E3"/>
  <mergeCells count="1">
    <mergeCell ref="A1:E1"/>
  </mergeCells>
  <hyperlinks>
    <hyperlink ref="A17" r:id="rId1"/>
  </hyperlink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pane ySplit="5" topLeftCell="A6" activePane="bottomLeft" state="frozen"/>
      <selection pane="bottomLeft"/>
    </sheetView>
  </sheetViews>
  <sheetFormatPr defaultRowHeight="15" outlineLevelRow="0" outlineLevelCol="0" x14ac:dyDescent="55"/>
  <cols>
    <col min="1" max="1" width="22" customWidth="1"/>
    <col min="2" max="3" width="18" customWidth="1"/>
    <col min="4" max="4" width="16" customWidth="1"/>
    <col min="5" max="5" width="13" customWidth="1"/>
    <col min="6" max="6" width="34" customWidth="1"/>
    <col min="7" max="7" width="50" customWidth="1"/>
  </cols>
  <sheetData>
    <row r="1" spans="1:1" x14ac:dyDescent="0.25">
      <c r="A1" s="20" t="s">
        <v>41</v>
      </c>
    </row>
    <row r="2" spans="1:4" x14ac:dyDescent="0.25">
      <c r="A2" s="21" t="s">
        <v>42</v>
      </c>
      <c r="B2" s="22">
        <v>46295</v>
      </c>
      <c r="C2" s="21" t="s">
        <v>43</v>
      </c>
      <c r="D2" t="s">
        <v>44</v>
      </c>
    </row>
    <row r="3" spans="1:4" x14ac:dyDescent="0.25">
      <c r="A3" s="21" t="s">
        <v>45</v>
      </c>
      <c r="B3" t="s">
        <v>46</v>
      </c>
      <c r="C3" s="21" t="s">
        <v>47</v>
      </c>
      <c r="D3" t="s">
        <v>48</v>
      </c>
    </row>
    <row r="5" ht="32" customHeight="1" spans="1:7" x14ac:dyDescent="0.25">
      <c r="A5" s="12" t="s">
        <v>49</v>
      </c>
      <c r="B5" s="12" t="s">
        <v>50</v>
      </c>
      <c r="C5" s="12" t="s">
        <v>51</v>
      </c>
      <c r="D5" s="12" t="s">
        <v>52</v>
      </c>
      <c r="E5" s="12" t="s">
        <v>53</v>
      </c>
      <c r="F5" s="12" t="s">
        <v>54</v>
      </c>
      <c r="G5" s="12" t="s">
        <v>55</v>
      </c>
    </row>
    <row r="6" spans="1:7" x14ac:dyDescent="0.25">
      <c r="A6" s="23" t="s">
        <v>56</v>
      </c>
      <c r="B6" s="15">
        <v>184500</v>
      </c>
      <c r="C6" s="15">
        <f>'Conteo de efectivo'!E15</f>
      </c>
      <c r="D6" s="15">
        <f>C6-B6</f>
      </c>
      <c r="E6" s="16">
        <f>IF(D6=0,"OK",IF(D6&lt;0,"FALTANTE","SOBRANTE"))</f>
      </c>
      <c r="F6" s="23" t="s">
        <v>57</v>
      </c>
      <c r="G6" s="23" t="s">
        <v>58</v>
      </c>
    </row>
    <row r="7" spans="1:7" x14ac:dyDescent="0.25">
      <c r="A7" s="23" t="s">
        <v>59</v>
      </c>
      <c r="B7" s="15">
        <v>312400</v>
      </c>
      <c r="C7" s="15">
        <v>312400</v>
      </c>
      <c r="D7" s="15">
        <f>C7-B7</f>
      </c>
      <c r="E7" s="16">
        <f>IF(D7=0,"OK",IF(D7&lt;0,"FALTANTE","SOBRANTE"))</f>
      </c>
      <c r="F7" s="23" t="s">
        <v>60</v>
      </c>
      <c r="G7" s="23" t="s">
        <v>61</v>
      </c>
    </row>
    <row r="8" spans="1:7" x14ac:dyDescent="0.25">
      <c r="A8" s="23" t="s">
        <v>62</v>
      </c>
      <c r="B8" s="15">
        <v>148900</v>
      </c>
      <c r="C8" s="15">
        <v>157300</v>
      </c>
      <c r="D8" s="15">
        <f>C8-B8</f>
      </c>
      <c r="E8" s="16">
        <f>IF(D8=0,"OK",IF(D8&lt;0,"FALTANTE","SOBRANTE"))</f>
      </c>
      <c r="F8" s="23" t="s">
        <v>63</v>
      </c>
      <c r="G8" s="23" t="s">
        <v>64</v>
      </c>
    </row>
    <row r="9" spans="1:7" x14ac:dyDescent="0.25">
      <c r="A9" s="23" t="s">
        <v>65</v>
      </c>
      <c r="B9" s="15">
        <v>95000</v>
      </c>
      <c r="C9" s="15">
        <v>95000</v>
      </c>
      <c r="D9" s="15">
        <f>C9-B9</f>
      </c>
      <c r="E9" s="16">
        <f>IF(D9=0,"OK",IF(D9&lt;0,"FALTANTE","SOBRANTE"))</f>
      </c>
      <c r="F9" s="23" t="s">
        <v>66</v>
      </c>
      <c r="G9" s="23" t="s">
        <v>61</v>
      </c>
    </row>
    <row r="10" spans="1:7" x14ac:dyDescent="0.25">
      <c r="A10" s="23" t="s">
        <v>67</v>
      </c>
      <c r="B10" s="15">
        <v>61250</v>
      </c>
      <c r="C10" s="15">
        <v>61250</v>
      </c>
      <c r="D10" s="15">
        <f>C10-B10</f>
      </c>
      <c r="E10" s="16">
        <f>IF(D10=0,"OK",IF(D10&lt;0,"FALTANTE","SOBRANTE"))</f>
      </c>
      <c r="F10" s="23" t="s">
        <v>68</v>
      </c>
      <c r="G10" s="23" t="s">
        <v>61</v>
      </c>
    </row>
    <row r="11" ht="22" customHeight="1" spans="1:7" x14ac:dyDescent="0.25">
      <c r="A11" s="17" t="s">
        <v>69</v>
      </c>
      <c r="B11" s="18">
        <f>SUM(B6:B10)</f>
      </c>
      <c r="C11" s="18">
        <f>SUM(C6:C10)</f>
      </c>
      <c r="D11" s="18">
        <f>SUM(D6:D10)</f>
      </c>
      <c r="E11" s="17">
        <f>IF(D11=0,"CIERRA","NO CIERRA")</f>
      </c>
      <c r="F11" s="17"/>
      <c r="G11" s="17"/>
    </row>
    <row r="13" spans="1:2" x14ac:dyDescent="0.25">
      <c r="A13" s="24" t="s">
        <v>70</v>
      </c>
      <c r="B13" s="25">
        <f>'Conteo de efectivo'!D15</f>
      </c>
    </row>
    <row r="15" spans="1:1" x14ac:dyDescent="0.25">
      <c r="A15" s="19" t="s">
        <v>31</v>
      </c>
    </row>
  </sheetData>
  <autoFilter ref="A5:G5"/>
  <hyperlinks>
    <hyperlink ref="A15"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Cómo usar</vt:lpstr>
      <vt:lpstr>Conteo de efectivo</vt:lpstr>
      <vt:lpstr>Arqueo</vt:lpstr>
    </vt:vector>
  </TitlesOfParts>
  <Company>PymeInteligente</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PymeInteligente</dc:creator>
  <dc:title>Plantilla de arqueo de caja</dc:title>
  <dc:subject>Arqueo diario por medio de pago</dc:subject>
  <dc:description>Plantilla gratuita de PymeInteligente. https://pymeinteligente.com.ar</dc:description>
  <cp:keywords/>
  <cp:category/>
  <cp:lastModifiedBy>PymeInteligente</cp:lastModifiedBy>
  <dcterms:created xsi:type="dcterms:W3CDTF">2026-09-13T21:34:47Z</dcterms:created>
  <dcterms:modified xsi:type="dcterms:W3CDTF">2026-09-13T21:34:47Z</dcterms:modified>
</cp:coreProperties>
</file>